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85" windowWidth="12000" windowHeight="3120" tabRatio="694" activeTab="4"/>
  </bookViews>
  <sheets>
    <sheet name="informacje ogólne" sheetId="1" r:id="rId1"/>
    <sheet name="budynki" sheetId="2" r:id="rId2"/>
    <sheet name="środki trwałe" sheetId="3" r:id="rId3"/>
    <sheet name="szkody" sheetId="4" r:id="rId4"/>
    <sheet name="lokalizacje" sheetId="5" r:id="rId5"/>
  </sheets>
  <definedNames>
    <definedName name="_xlnm.Print_Area" localSheetId="1">'budynki'!$A$1:$Z$37</definedName>
    <definedName name="_xlnm.Print_Area" localSheetId="3">'szkody'!$A$1:$C$18</definedName>
  </definedNames>
  <calcPr fullCalcOnLoad="1"/>
</workbook>
</file>

<file path=xl/sharedStrings.xml><?xml version="1.0" encoding="utf-8"?>
<sst xmlns="http://schemas.openxmlformats.org/spreadsheetml/2006/main" count="326" uniqueCount="171">
  <si>
    <t>RAZEM</t>
  </si>
  <si>
    <t>Informacje o szkodach w ostatnich 3 latach</t>
  </si>
  <si>
    <t>Liczba szkód</t>
  </si>
  <si>
    <t>Suma wypłaconych odszkodowań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</si>
  <si>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</si>
  <si>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</si>
  <si>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</si>
  <si>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</si>
  <si>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</si>
  <si>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</si>
  <si>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</si>
  <si>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</si>
  <si>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</si>
  <si>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</si>
  <si>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</si>
  <si>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>Lokalizacja (adres)</t>
  </si>
  <si>
    <t>Zabezpieczenia (znane zabezpieczenia p-poż i przeciw kradzieżowe)</t>
  </si>
  <si>
    <t>Urządzenia i wyposażenie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</si>
  <si>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</si>
  <si>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</si>
  <si>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</si>
  <si>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</si>
  <si>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</si>
  <si>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</si>
  <si>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</si>
  <si>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</si>
  <si>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</si>
  <si>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</si>
  <si>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</si>
  <si>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</si>
  <si>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</si>
  <si>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</si>
  <si>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</si>
  <si>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</si>
  <si>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</si>
  <si>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</si>
  <si>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</si>
  <si>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</si>
  <si>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</si>
  <si>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</si>
  <si>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</si>
  <si>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</si>
  <si>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</si>
  <si>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</si>
  <si>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</si>
  <si>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</si>
  <si>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</si>
  <si>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</si>
  <si>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</si>
  <si>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Urząd Gminy</t>
  </si>
  <si>
    <t>742-10-13-713</t>
  </si>
  <si>
    <t xml:space="preserve">Gminny Ośrodek Kultury </t>
  </si>
  <si>
    <t>742-00-12-516</t>
  </si>
  <si>
    <t>Biblioteka</t>
  </si>
  <si>
    <t>Gminny Ośrodek Pomocy Społecznej</t>
  </si>
  <si>
    <t>742-18-65-422</t>
  </si>
  <si>
    <t>Zespół Szkół w Barcianach</t>
  </si>
  <si>
    <t>742-22-43-065</t>
  </si>
  <si>
    <t>Zespół Szkół w Drogoszach</t>
  </si>
  <si>
    <t>742-22-43-042</t>
  </si>
  <si>
    <t>Zespół Szkół w Mołtajnach</t>
  </si>
  <si>
    <t>742-22-24-398</t>
  </si>
  <si>
    <t>Zespół Szkół w Windzie</t>
  </si>
  <si>
    <t>742-22-43-059</t>
  </si>
  <si>
    <t>Zakład Gospodarki Komunalnej i Mieszkaniowej w Barcianach</t>
  </si>
  <si>
    <t>742-10-05-151</t>
  </si>
  <si>
    <t>Tabela nr 1 - Informacje ogólne do oceny ryzyka w Gminie Barciany</t>
  </si>
  <si>
    <t>000532777</t>
  </si>
  <si>
    <t xml:space="preserve">ul. Kościuszki 2, 11-410 Barciany </t>
  </si>
  <si>
    <t>ul. Kościuszki 2, 11-410 Barciany</t>
  </si>
  <si>
    <t>Ul. Piotrowskiego 1, 11-410 Barciany</t>
  </si>
  <si>
    <t>ul. Nowa 1a, 11-410 Barciany</t>
  </si>
  <si>
    <t>Drogosze 40, 11-410 Barciany</t>
  </si>
  <si>
    <t>Mołtajny 1, 11-410 Barciany</t>
  </si>
  <si>
    <t>Winda 6, 11-410 Barciany</t>
  </si>
  <si>
    <t>Ul. Wojska Polskiego 2, 11-410 Barciany</t>
  </si>
  <si>
    <r>
      <t>Ul.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Wojska Polskiego 7, 11-410 Barciany</t>
    </r>
  </si>
  <si>
    <t>Adres</t>
  </si>
  <si>
    <t>1. Urząd Gminy</t>
  </si>
  <si>
    <t>Tabela nr 2 - Wykaz budynków i budowli w Gminie Barciany</t>
  </si>
  <si>
    <t xml:space="preserve">2. Gminny Ośrodek Kultury </t>
  </si>
  <si>
    <t>3. Biblioteka</t>
  </si>
  <si>
    <t>4. Gminny Ośrodek Pomocy Społecznej</t>
  </si>
  <si>
    <t>5. Zespół Szkół w Barcianach</t>
  </si>
  <si>
    <t>6. Zespół Szkół w Drogoszach</t>
  </si>
  <si>
    <t>7. Zespół Szkół w Mołtajnach</t>
  </si>
  <si>
    <t>8. Zespół Szkół w Windzie</t>
  </si>
  <si>
    <t>9. Zakład Gospodarki Komunalnej i Mieszkaniowej w Barcianach</t>
  </si>
  <si>
    <t>WYKAZ LOKALIZACJI, W KTÓRYCH PROWADZONA JEST DZIAŁALNOŚĆ ORAZ LOKALIZACJI, GDZIE ZNAJDUJE SIĘ MIENIE NALEŻĄCE DO JEDNOSTEK GMINY BARCIANY. (nie wykazane w załączniku nr 1 - poniższy wykaz nie musi być pełnym wykazem lokalizacji)</t>
  </si>
  <si>
    <t>OC dróg</t>
  </si>
  <si>
    <t>Szyby</t>
  </si>
  <si>
    <t>OC ogólne</t>
  </si>
  <si>
    <t>Budynek szkoły</t>
  </si>
  <si>
    <t>Sala sportowa</t>
  </si>
  <si>
    <t>budżetowa</t>
  </si>
  <si>
    <t>nie</t>
  </si>
  <si>
    <t>-</t>
  </si>
  <si>
    <t>księgowa brutto</t>
  </si>
  <si>
    <t>przeciwpożarowe: gaśnice - proszkowa 6 kg. - 5 szt., proszkowa 2 kg. - 2 szt., śniegowa - 1 sztuka; hydranty - 2 szt., przeciwkradzieżowe: 4 wejścia do budynku, jedne drzwi drewniane, pozostałe aluminiowe,wewnętrzne kraty w oknach na parterze w bibliotece, w kuchni i na półpiętrze, 6 zamków: 2xWilka, 4xLob; urządzenia alarmowe posiadają sygnalizację świetlną i dźwiękową</t>
  </si>
  <si>
    <t>cegła pełna</t>
  </si>
  <si>
    <t>płyta żelbetonowa</t>
  </si>
  <si>
    <t>blacha</t>
  </si>
  <si>
    <t>blacha a w środku steropian</t>
  </si>
  <si>
    <t>konstrukcja stalowa</t>
  </si>
  <si>
    <t>bardzo dobra</t>
  </si>
  <si>
    <t>dobra</t>
  </si>
  <si>
    <t>dobra 0- okna PCV</t>
  </si>
  <si>
    <t>brak</t>
  </si>
  <si>
    <t>bardzo dobry</t>
  </si>
  <si>
    <t>tak</t>
  </si>
  <si>
    <t>zabezpieczenia wg przepisów ppoż.</t>
  </si>
  <si>
    <t>Winda</t>
  </si>
  <si>
    <t>cegła</t>
  </si>
  <si>
    <t>płyty żelbetonowe</t>
  </si>
  <si>
    <t>DOBRY</t>
  </si>
  <si>
    <t>NIE DOTYCZY</t>
  </si>
  <si>
    <t>krokwie, papa, dachówka</t>
  </si>
  <si>
    <t>2108 M2</t>
  </si>
  <si>
    <t>TAK</t>
  </si>
  <si>
    <t>NIE</t>
  </si>
  <si>
    <t>działalność wspomagająca edukację</t>
  </si>
  <si>
    <t>kulturalno - oświatowo - rozrywkowa</t>
  </si>
  <si>
    <t>place zabaw</t>
  </si>
  <si>
    <t>Budynek GOK</t>
  </si>
  <si>
    <t>budynek użytecznośc i publicznej</t>
  </si>
  <si>
    <t>gaśnic, koce p-poż, kraty</t>
  </si>
  <si>
    <t>Barciany, ul. Kościuszki 2</t>
  </si>
  <si>
    <t>pomoc społeczna</t>
  </si>
  <si>
    <t>1. Gminny Ośrodek Pomocy Społecznej</t>
  </si>
  <si>
    <t xml:space="preserve">11-410, Barciany ul. Piotrowskiego1 </t>
  </si>
  <si>
    <t>gaśnice proszkowe 2 szt, dozór pracowniczy pon-pt w godz. 6.00-19.00</t>
  </si>
  <si>
    <t>place zabaw, szatnia, stołówka</t>
  </si>
  <si>
    <t>przeciwpożarowe: gaśnice - 12 szt., hydranty - 6 szt., przeciwkradzieżowe : urządzenie alarmowe, w budynku szkolnym bez Sali sportowej i kuchni, sygnalizacja dźwiękowa wewnątrz i na zewnątrz budynku, kontakt z agencją ochrony</t>
  </si>
  <si>
    <t>cegła kratówka i cegła pełna</t>
  </si>
  <si>
    <t>płyty żerańskie</t>
  </si>
  <si>
    <t>konstrukcja pławiowo-krokwiowo-stalowa. Pokrycie dachu z blachy fałdowej na deskowaniu.</t>
  </si>
  <si>
    <t>dobry</t>
  </si>
  <si>
    <t>nie dotyczy</t>
  </si>
  <si>
    <t>Piwnica,parter,Ipiętro</t>
  </si>
  <si>
    <t>oczyszczalnie ścieków</t>
  </si>
  <si>
    <t>zarządzanie nieruchomościami wykonywane na zlecenie</t>
  </si>
  <si>
    <t>edukacyjna</t>
  </si>
  <si>
    <t>ul. Nowa 1a</t>
  </si>
  <si>
    <t>biblioteczna</t>
  </si>
  <si>
    <t>2. Biblioteka</t>
  </si>
  <si>
    <t>3. Zakład Gospodarki Komunalnej i Mieszkaniowej w Barcianach</t>
  </si>
  <si>
    <t>cmentarze</t>
  </si>
  <si>
    <t>Budynek mieszkalny</t>
  </si>
  <si>
    <t>Strażnica OSP</t>
  </si>
  <si>
    <t>Budynek szkolny</t>
  </si>
  <si>
    <t>Budynek gospodarczy - garaże</t>
  </si>
  <si>
    <t>Budynek biurowy</t>
  </si>
  <si>
    <t>Budynek Klub</t>
  </si>
  <si>
    <t xml:space="preserve">ppoż: gaśnice proszkowe 7 szt., P.-kradzieżowe: 1szt. drzwi posiadają 2 zamki wielozatrzaskowe, 2 szt. drzwi posiadają po jednym zamku zwykłym, czujniki ruchu, system alarmowy dźwiękowy, powiadomienie  agencji ochrony, całodobowy dozór agencji ochrony </t>
  </si>
  <si>
    <t>Arklity</t>
  </si>
  <si>
    <t>Sławosze</t>
  </si>
  <si>
    <t>Barciany</t>
  </si>
  <si>
    <t>Podławki</t>
  </si>
  <si>
    <t>ul. Szkolna 3, Barciany</t>
  </si>
  <si>
    <t>Tabela nr 4 - Szkodowość w Gminie Barciany</t>
  </si>
  <si>
    <t>Tabela nr 5</t>
  </si>
  <si>
    <t>Raport szkodowy opracowany na podstawie danych od Ubezpieczyciela - stan na dzień 28.02.2013 r.</t>
  </si>
  <si>
    <t>Ryzyko</t>
  </si>
  <si>
    <t>Ogień i inne zdarzenia losowe</t>
  </si>
  <si>
    <t>Elementy mające wpływ na ocenę ryzyka</t>
  </si>
  <si>
    <t xml:space="preserve">Czy w konstrukcji budynków występuje płyta warstwowa? </t>
  </si>
  <si>
    <t xml:space="preserve">Czy od 1997 r. wystąpiło w jednostce ryzyko powodzi? </t>
  </si>
  <si>
    <t>jednostka samorządu terytorialnego</t>
  </si>
  <si>
    <t>obiekt monitorowany, system alarmowy</t>
  </si>
  <si>
    <t>Barciany ul. Szkolna</t>
  </si>
  <si>
    <t>Tabela nr 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</si>
</sst>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9" fillId="0" borderId="10" xfId="0" applyNumberFormat="1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68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63" applyFont="1" applyAlignment="1">
      <alignment/>
    </xf>
    <xf numFmtId="44" fontId="5" fillId="0" borderId="0" xfId="63" applyFont="1" applyAlignment="1">
      <alignment horizontal="right"/>
    </xf>
    <xf numFmtId="44" fontId="1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44" fontId="0" fillId="0" borderId="11" xfId="63" applyFont="1" applyFill="1" applyBorder="1" applyAlignment="1">
      <alignment horizontal="center" vertical="center" wrapText="1"/>
    </xf>
    <xf numFmtId="44" fontId="0" fillId="0" borderId="13" xfId="63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vertical="center"/>
    </xf>
    <xf numFmtId="44" fontId="0" fillId="0" borderId="0" xfId="63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1" fillId="33" borderId="10" xfId="0" applyFont="1" applyFill="1" applyBorder="1" applyAlignment="1">
      <alignment horizontal="right" vertical="center" wrapText="1"/>
    </xf>
    <xf numFmtId="44" fontId="1" fillId="0" borderId="0" xfId="63" applyFont="1" applyAlignment="1">
      <alignment horizontal="center" wrapText="1"/>
    </xf>
    <xf numFmtId="44" fontId="1" fillId="33" borderId="10" xfId="63" applyFont="1" applyFill="1" applyBorder="1" applyAlignment="1">
      <alignment horizontal="center" vertical="center" wrapText="1"/>
    </xf>
    <xf numFmtId="44" fontId="0" fillId="34" borderId="10" xfId="63" applyFont="1" applyFill="1" applyBorder="1" applyAlignment="1">
      <alignment horizontal="center" vertical="center" wrapText="1"/>
    </xf>
    <xf numFmtId="44" fontId="0" fillId="0" borderId="0" xfId="63" applyFont="1" applyAlignment="1">
      <alignment horizontal="center" wrapText="1"/>
    </xf>
    <xf numFmtId="44" fontId="1" fillId="33" borderId="10" xfId="0" applyNumberFormat="1" applyFont="1" applyFill="1" applyBorder="1" applyAlignment="1">
      <alignment vertical="center" wrapText="1"/>
    </xf>
    <xf numFmtId="44" fontId="0" fillId="0" borderId="0" xfId="63" applyFont="1" applyAlignment="1">
      <alignment/>
    </xf>
    <xf numFmtId="44" fontId="0" fillId="33" borderId="10" xfId="63" applyFont="1" applyFill="1" applyBorder="1" applyAlignment="1">
      <alignment/>
    </xf>
    <xf numFmtId="44" fontId="0" fillId="0" borderId="10" xfId="63" applyFont="1" applyBorder="1" applyAlignment="1">
      <alignment vertical="top" wrapText="1"/>
    </xf>
    <xf numFmtId="44" fontId="1" fillId="35" borderId="14" xfId="63" applyFont="1" applyFill="1" applyBorder="1" applyAlignment="1">
      <alignment horizontal="right"/>
    </xf>
    <xf numFmtId="44" fontId="1" fillId="0" borderId="10" xfId="63" applyFont="1" applyFill="1" applyBorder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44" fontId="9" fillId="33" borderId="10" xfId="63" applyFont="1" applyFill="1" applyBorder="1" applyAlignment="1">
      <alignment horizontal="left" vertical="center" wrapText="1"/>
    </xf>
    <xf numFmtId="44" fontId="0" fillId="0" borderId="11" xfId="63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44" fontId="0" fillId="0" borderId="11" xfId="63" applyFont="1" applyFill="1" applyBorder="1" applyAlignment="1">
      <alignment horizontal="center" vertical="center" wrapText="1"/>
    </xf>
    <xf numFmtId="44" fontId="0" fillId="0" borderId="13" xfId="63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4" fontId="1" fillId="33" borderId="10" xfId="63" applyFont="1" applyFill="1" applyBorder="1" applyAlignment="1">
      <alignment horizontal="left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" fillId="36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4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80" zoomScaleNormal="80" zoomScaleSheetLayoutView="80" zoomScalePageLayoutView="0" workbookViewId="0" topLeftCell="C1">
      <selection activeCell="G13" sqref="G13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35.421875" style="0" customWidth="1"/>
    <col min="4" max="4" width="22.00390625" style="31" customWidth="1"/>
    <col min="5" max="5" width="21.00390625" style="31" customWidth="1"/>
    <col min="6" max="6" width="31.140625" style="31" customWidth="1"/>
    <col min="7" max="7" width="15.7109375" style="0" customWidth="1"/>
    <col min="8" max="8" width="17.140625" style="31" customWidth="1"/>
    <col min="9" max="12" width="19.8515625" style="0" customWidth="1"/>
  </cols>
  <sheetData>
    <row r="1" spans="1:7" ht="12.75">
      <c r="A1" s="13" t="s">
        <v>66</v>
      </c>
      <c r="G1" s="40"/>
    </row>
    <row r="3" spans="1:12" ht="72">
      <c r="A3" s="48" t="s">
        <v>4</v>
      </c>
      <c r="B3" s="48" t="s">
        <v>5</v>
      </c>
      <c r="C3" s="48" t="s">
        <v>77</v>
      </c>
      <c r="D3" s="48" t="s">
        <v>6</v>
      </c>
      <c r="E3" s="48" t="s">
        <v>7</v>
      </c>
      <c r="F3" s="49" t="s">
        <v>19</v>
      </c>
      <c r="G3" s="43" t="s">
        <v>8</v>
      </c>
      <c r="H3" s="43" t="s">
        <v>18</v>
      </c>
      <c r="I3" s="43" t="s">
        <v>164</v>
      </c>
      <c r="J3" s="43" t="s">
        <v>165</v>
      </c>
      <c r="K3" s="43" t="s">
        <v>166</v>
      </c>
      <c r="L3" s="43" t="s">
        <v>20</v>
      </c>
    </row>
    <row r="4" spans="1:12" s="54" customFormat="1" ht="30" customHeight="1">
      <c r="A4" s="50">
        <v>1</v>
      </c>
      <c r="B4" s="96" t="s">
        <v>49</v>
      </c>
      <c r="C4" s="96" t="s">
        <v>76</v>
      </c>
      <c r="D4" s="97" t="s">
        <v>50</v>
      </c>
      <c r="E4" s="98" t="s">
        <v>67</v>
      </c>
      <c r="F4" s="52" t="s">
        <v>167</v>
      </c>
      <c r="G4" s="2">
        <v>27</v>
      </c>
      <c r="H4" s="2" t="s">
        <v>96</v>
      </c>
      <c r="I4" s="53" t="s">
        <v>146</v>
      </c>
      <c r="J4" s="53" t="s">
        <v>95</v>
      </c>
      <c r="K4" s="53" t="s">
        <v>95</v>
      </c>
      <c r="L4" s="53" t="s">
        <v>96</v>
      </c>
    </row>
    <row r="5" spans="1:12" s="54" customFormat="1" ht="30" customHeight="1">
      <c r="A5" s="50">
        <v>2</v>
      </c>
      <c r="B5" s="96" t="s">
        <v>51</v>
      </c>
      <c r="C5" s="55" t="s">
        <v>68</v>
      </c>
      <c r="D5" s="50" t="s">
        <v>52</v>
      </c>
      <c r="E5" s="51">
        <v>519536084</v>
      </c>
      <c r="F5" s="52" t="s">
        <v>121</v>
      </c>
      <c r="G5" s="2">
        <v>5</v>
      </c>
      <c r="H5" s="2" t="s">
        <v>96</v>
      </c>
      <c r="I5" s="2" t="s">
        <v>122</v>
      </c>
      <c r="J5" s="53" t="s">
        <v>95</v>
      </c>
      <c r="K5" s="53" t="s">
        <v>95</v>
      </c>
      <c r="L5" s="53">
        <v>12</v>
      </c>
    </row>
    <row r="6" spans="1:12" s="54" customFormat="1" ht="30" customHeight="1">
      <c r="A6" s="50">
        <v>3</v>
      </c>
      <c r="B6" s="96" t="s">
        <v>53</v>
      </c>
      <c r="C6" s="55" t="s">
        <v>69</v>
      </c>
      <c r="D6" s="50" t="s">
        <v>52</v>
      </c>
      <c r="E6" s="51">
        <v>519536084</v>
      </c>
      <c r="F6" s="52" t="s">
        <v>143</v>
      </c>
      <c r="G6" s="2">
        <v>2</v>
      </c>
      <c r="H6" s="2" t="s">
        <v>96</v>
      </c>
      <c r="I6" s="2" t="s">
        <v>96</v>
      </c>
      <c r="J6" s="53" t="s">
        <v>95</v>
      </c>
      <c r="K6" s="53" t="s">
        <v>95</v>
      </c>
      <c r="L6" s="60" t="s">
        <v>96</v>
      </c>
    </row>
    <row r="7" spans="1:12" s="54" customFormat="1" ht="30" customHeight="1">
      <c r="A7" s="50">
        <v>4</v>
      </c>
      <c r="B7" s="96" t="s">
        <v>54</v>
      </c>
      <c r="C7" s="55" t="s">
        <v>70</v>
      </c>
      <c r="D7" s="50" t="s">
        <v>55</v>
      </c>
      <c r="E7" s="51">
        <v>510862907</v>
      </c>
      <c r="F7" s="52" t="s">
        <v>127</v>
      </c>
      <c r="G7" s="2">
        <v>13</v>
      </c>
      <c r="H7" s="2" t="s">
        <v>96</v>
      </c>
      <c r="I7" s="2" t="s">
        <v>96</v>
      </c>
      <c r="J7" s="53" t="s">
        <v>95</v>
      </c>
      <c r="K7" s="53" t="s">
        <v>95</v>
      </c>
      <c r="L7" s="60" t="s">
        <v>96</v>
      </c>
    </row>
    <row r="8" spans="1:12" s="54" customFormat="1" ht="30" customHeight="1">
      <c r="A8" s="50">
        <v>5</v>
      </c>
      <c r="B8" s="96" t="s">
        <v>56</v>
      </c>
      <c r="C8" s="55" t="s">
        <v>71</v>
      </c>
      <c r="D8" s="50" t="s">
        <v>57</v>
      </c>
      <c r="E8" s="51">
        <v>281094351</v>
      </c>
      <c r="F8" s="52" t="s">
        <v>141</v>
      </c>
      <c r="G8" s="2">
        <v>40</v>
      </c>
      <c r="H8" s="2">
        <v>218</v>
      </c>
      <c r="I8" s="53" t="s">
        <v>131</v>
      </c>
      <c r="J8" s="53" t="s">
        <v>95</v>
      </c>
      <c r="K8" s="53" t="s">
        <v>95</v>
      </c>
      <c r="L8" s="53" t="s">
        <v>96</v>
      </c>
    </row>
    <row r="9" spans="1:12" s="54" customFormat="1" ht="30" customHeight="1">
      <c r="A9" s="50">
        <v>6</v>
      </c>
      <c r="B9" s="96" t="s">
        <v>58</v>
      </c>
      <c r="C9" s="55" t="s">
        <v>72</v>
      </c>
      <c r="D9" s="50" t="s">
        <v>59</v>
      </c>
      <c r="E9" s="51">
        <v>281091536</v>
      </c>
      <c r="F9" s="52" t="s">
        <v>120</v>
      </c>
      <c r="G9" s="2">
        <v>28</v>
      </c>
      <c r="H9" s="2">
        <v>205</v>
      </c>
      <c r="I9" s="2" t="s">
        <v>131</v>
      </c>
      <c r="J9" s="53" t="s">
        <v>95</v>
      </c>
      <c r="K9" s="53" t="s">
        <v>95</v>
      </c>
      <c r="L9" s="2" t="s">
        <v>96</v>
      </c>
    </row>
    <row r="10" spans="1:12" s="54" customFormat="1" ht="30" customHeight="1">
      <c r="A10" s="50">
        <v>7</v>
      </c>
      <c r="B10" s="96" t="s">
        <v>60</v>
      </c>
      <c r="C10" s="55" t="s">
        <v>73</v>
      </c>
      <c r="D10" s="50" t="s">
        <v>61</v>
      </c>
      <c r="E10" s="51">
        <v>280531708</v>
      </c>
      <c r="F10" s="50" t="s">
        <v>94</v>
      </c>
      <c r="G10" s="2">
        <v>27</v>
      </c>
      <c r="H10" s="2">
        <v>183</v>
      </c>
      <c r="I10" s="53" t="s">
        <v>96</v>
      </c>
      <c r="J10" s="53" t="s">
        <v>95</v>
      </c>
      <c r="K10" s="53" t="s">
        <v>95</v>
      </c>
      <c r="L10" s="2" t="s">
        <v>96</v>
      </c>
    </row>
    <row r="11" spans="1:12" s="54" customFormat="1" ht="30" customHeight="1">
      <c r="A11" s="50">
        <v>8</v>
      </c>
      <c r="B11" s="96" t="s">
        <v>62</v>
      </c>
      <c r="C11" s="55" t="s">
        <v>74</v>
      </c>
      <c r="D11" s="50" t="s">
        <v>63</v>
      </c>
      <c r="E11" s="51">
        <v>281092889</v>
      </c>
      <c r="F11" s="50" t="s">
        <v>120</v>
      </c>
      <c r="G11" s="2">
        <v>25</v>
      </c>
      <c r="H11" s="2">
        <v>147</v>
      </c>
      <c r="I11" s="53" t="s">
        <v>96</v>
      </c>
      <c r="J11" s="53" t="s">
        <v>95</v>
      </c>
      <c r="K11" s="53" t="s">
        <v>95</v>
      </c>
      <c r="L11" s="2" t="s">
        <v>96</v>
      </c>
    </row>
    <row r="12" spans="1:12" s="54" customFormat="1" ht="30" customHeight="1">
      <c r="A12" s="50">
        <v>9</v>
      </c>
      <c r="B12" s="96" t="s">
        <v>64</v>
      </c>
      <c r="C12" s="55" t="s">
        <v>75</v>
      </c>
      <c r="D12" s="50" t="s">
        <v>65</v>
      </c>
      <c r="E12" s="51">
        <v>510300730</v>
      </c>
      <c r="F12" s="50" t="s">
        <v>140</v>
      </c>
      <c r="G12" s="2">
        <v>26</v>
      </c>
      <c r="H12" s="2" t="s">
        <v>96</v>
      </c>
      <c r="I12" s="53" t="s">
        <v>139</v>
      </c>
      <c r="J12" s="53" t="s">
        <v>95</v>
      </c>
      <c r="K12" s="53" t="s">
        <v>95</v>
      </c>
      <c r="L12" s="2" t="s">
        <v>96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4"/>
  <sheetViews>
    <sheetView view="pageBreakPreview" zoomScale="80" zoomScaleNormal="70" zoomScaleSheetLayoutView="80" workbookViewId="0" topLeftCell="J25">
      <selection activeCell="G37" sqref="G37"/>
    </sheetView>
  </sheetViews>
  <sheetFormatPr defaultColWidth="9.140625" defaultRowHeight="12.75"/>
  <cols>
    <col min="1" max="1" width="4.28125" style="7" customWidth="1"/>
    <col min="2" max="2" width="28.7109375" style="7" customWidth="1"/>
    <col min="3" max="3" width="12.7109375" style="8" customWidth="1"/>
    <col min="4" max="4" width="13.8515625" style="16" customWidth="1"/>
    <col min="5" max="5" width="15.00390625" style="17" customWidth="1"/>
    <col min="6" max="6" width="11.00390625" style="7" customWidth="1"/>
    <col min="7" max="7" width="21.140625" style="80" customWidth="1"/>
    <col min="8" max="8" width="19.7109375" style="85" customWidth="1"/>
    <col min="9" max="9" width="32.421875" style="102" customWidth="1"/>
    <col min="10" max="10" width="20.00390625" style="102" customWidth="1"/>
    <col min="11" max="12" width="15.140625" style="7" customWidth="1"/>
    <col min="13" max="13" width="19.28125" style="7" customWidth="1"/>
    <col min="14" max="14" width="12.57421875" style="7" customWidth="1"/>
    <col min="15" max="15" width="12.8515625" style="7" customWidth="1"/>
    <col min="16" max="16" width="14.28125" style="0" customWidth="1"/>
    <col min="17" max="17" width="11.140625" style="0" customWidth="1"/>
    <col min="18" max="18" width="11.421875" style="0" customWidth="1"/>
    <col min="19" max="19" width="12.421875" style="0" customWidth="1"/>
    <col min="20" max="26" width="11.28125" style="0" customWidth="1"/>
  </cols>
  <sheetData>
    <row r="2" spans="4:5" ht="12.75">
      <c r="D2" s="41"/>
      <c r="E2" s="8"/>
    </row>
    <row r="3" spans="1:6" ht="12.75">
      <c r="A3" s="13" t="s">
        <v>79</v>
      </c>
      <c r="F3" s="18"/>
    </row>
    <row r="4" spans="1:26" ht="62.25" customHeight="1">
      <c r="A4" s="112" t="s">
        <v>21</v>
      </c>
      <c r="B4" s="112" t="s">
        <v>22</v>
      </c>
      <c r="C4" s="112" t="s">
        <v>23</v>
      </c>
      <c r="D4" s="112" t="s">
        <v>24</v>
      </c>
      <c r="E4" s="112" t="s">
        <v>25</v>
      </c>
      <c r="F4" s="112" t="s">
        <v>26</v>
      </c>
      <c r="G4" s="116" t="s">
        <v>44</v>
      </c>
      <c r="H4" s="112" t="s">
        <v>45</v>
      </c>
      <c r="I4" s="112" t="s">
        <v>9</v>
      </c>
      <c r="J4" s="112" t="s">
        <v>10</v>
      </c>
      <c r="K4" s="117" t="s">
        <v>27</v>
      </c>
      <c r="L4" s="117"/>
      <c r="M4" s="117"/>
      <c r="N4" s="112" t="s">
        <v>46</v>
      </c>
      <c r="O4" s="112"/>
      <c r="P4" s="112"/>
      <c r="Q4" s="112"/>
      <c r="R4" s="112"/>
      <c r="S4" s="112"/>
      <c r="T4" s="110" t="s">
        <v>28</v>
      </c>
      <c r="U4" s="110" t="s">
        <v>29</v>
      </c>
      <c r="V4" s="110" t="s">
        <v>30</v>
      </c>
      <c r="W4" s="110" t="s">
        <v>31</v>
      </c>
      <c r="X4" s="110" t="s">
        <v>32</v>
      </c>
      <c r="Y4" s="110" t="s">
        <v>33</v>
      </c>
      <c r="Z4" s="110" t="s">
        <v>34</v>
      </c>
    </row>
    <row r="5" spans="1:26" ht="69" customHeight="1">
      <c r="A5" s="112"/>
      <c r="B5" s="112"/>
      <c r="C5" s="112"/>
      <c r="D5" s="112"/>
      <c r="E5" s="112"/>
      <c r="F5" s="112"/>
      <c r="G5" s="116"/>
      <c r="H5" s="112"/>
      <c r="I5" s="112"/>
      <c r="J5" s="112"/>
      <c r="K5" s="44" t="s">
        <v>35</v>
      </c>
      <c r="L5" s="44" t="s">
        <v>36</v>
      </c>
      <c r="M5" s="44" t="s">
        <v>37</v>
      </c>
      <c r="N5" s="3" t="s">
        <v>38</v>
      </c>
      <c r="O5" s="3" t="s">
        <v>39</v>
      </c>
      <c r="P5" s="3" t="s">
        <v>40</v>
      </c>
      <c r="Q5" s="3" t="s">
        <v>41</v>
      </c>
      <c r="R5" s="3" t="s">
        <v>42</v>
      </c>
      <c r="S5" s="3" t="s">
        <v>43</v>
      </c>
      <c r="T5" s="110"/>
      <c r="U5" s="110"/>
      <c r="V5" s="110"/>
      <c r="W5" s="110"/>
      <c r="X5" s="110"/>
      <c r="Y5" s="110"/>
      <c r="Z5" s="110"/>
    </row>
    <row r="6" spans="1:26" ht="13.5" customHeight="1">
      <c r="A6" s="111" t="s">
        <v>78</v>
      </c>
      <c r="B6" s="111"/>
      <c r="C6" s="111"/>
      <c r="D6" s="111"/>
      <c r="E6" s="111"/>
      <c r="F6" s="32"/>
      <c r="G6" s="81"/>
      <c r="H6" s="86"/>
      <c r="I6" s="99"/>
      <c r="J6" s="99"/>
      <c r="K6" s="45"/>
      <c r="L6" s="45"/>
      <c r="M6" s="45"/>
      <c r="N6" s="45"/>
      <c r="O6" s="45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7" customFormat="1" ht="108.75" customHeight="1">
      <c r="A7" s="2">
        <v>1</v>
      </c>
      <c r="B7" s="19" t="s">
        <v>147</v>
      </c>
      <c r="C7" s="2"/>
      <c r="D7" s="15"/>
      <c r="E7" s="15"/>
      <c r="F7" s="2">
        <v>1952</v>
      </c>
      <c r="G7" s="60">
        <v>105545.67</v>
      </c>
      <c r="H7" s="87" t="s">
        <v>97</v>
      </c>
      <c r="I7" s="19" t="s">
        <v>153</v>
      </c>
      <c r="J7" s="100" t="s">
        <v>154</v>
      </c>
      <c r="K7" s="2"/>
      <c r="L7" s="2"/>
      <c r="M7" s="2"/>
      <c r="N7" s="2" t="s">
        <v>136</v>
      </c>
      <c r="O7" s="2" t="s">
        <v>136</v>
      </c>
      <c r="P7" s="2" t="s">
        <v>136</v>
      </c>
      <c r="Q7" s="2" t="s">
        <v>136</v>
      </c>
      <c r="R7" s="2" t="s">
        <v>107</v>
      </c>
      <c r="S7" s="2" t="s">
        <v>136</v>
      </c>
      <c r="T7" s="2"/>
      <c r="U7" s="2"/>
      <c r="V7" s="2"/>
      <c r="W7" s="2"/>
      <c r="X7" s="2"/>
      <c r="Y7" s="2"/>
      <c r="Z7" s="2"/>
    </row>
    <row r="8" spans="1:26" s="7" customFormat="1" ht="12.75">
      <c r="A8" s="2">
        <v>2</v>
      </c>
      <c r="B8" s="19" t="s">
        <v>147</v>
      </c>
      <c r="C8" s="2"/>
      <c r="D8" s="15"/>
      <c r="E8" s="15"/>
      <c r="F8" s="2">
        <v>1960</v>
      </c>
      <c r="G8" s="60">
        <v>47044.56</v>
      </c>
      <c r="H8" s="87" t="s">
        <v>97</v>
      </c>
      <c r="I8" s="19"/>
      <c r="J8" s="100" t="s">
        <v>155</v>
      </c>
      <c r="K8" s="2"/>
      <c r="L8" s="2"/>
      <c r="M8" s="2"/>
      <c r="N8" s="2" t="s">
        <v>136</v>
      </c>
      <c r="O8" s="2" t="s">
        <v>136</v>
      </c>
      <c r="P8" s="2" t="s">
        <v>136</v>
      </c>
      <c r="Q8" s="2" t="s">
        <v>136</v>
      </c>
      <c r="R8" s="2" t="s">
        <v>107</v>
      </c>
      <c r="S8" s="2" t="s">
        <v>136</v>
      </c>
      <c r="T8" s="2"/>
      <c r="U8" s="2"/>
      <c r="V8" s="2"/>
      <c r="W8" s="2"/>
      <c r="X8" s="2"/>
      <c r="Y8" s="2"/>
      <c r="Z8" s="2"/>
    </row>
    <row r="9" spans="1:26" s="7" customFormat="1" ht="12.75">
      <c r="A9" s="2">
        <v>3</v>
      </c>
      <c r="B9" s="19" t="s">
        <v>148</v>
      </c>
      <c r="C9" s="2"/>
      <c r="D9" s="15"/>
      <c r="E9" s="15"/>
      <c r="F9" s="2">
        <v>1930</v>
      </c>
      <c r="G9" s="60">
        <v>161579.87</v>
      </c>
      <c r="H9" s="87" t="s">
        <v>97</v>
      </c>
      <c r="I9" s="19"/>
      <c r="J9" s="100" t="s">
        <v>169</v>
      </c>
      <c r="K9" s="2"/>
      <c r="L9" s="2"/>
      <c r="M9" s="2"/>
      <c r="N9" s="2" t="s">
        <v>136</v>
      </c>
      <c r="O9" s="2" t="s">
        <v>136</v>
      </c>
      <c r="P9" s="2" t="s">
        <v>136</v>
      </c>
      <c r="Q9" s="2" t="s">
        <v>136</v>
      </c>
      <c r="R9" s="2" t="s">
        <v>107</v>
      </c>
      <c r="S9" s="2" t="s">
        <v>136</v>
      </c>
      <c r="T9" s="2"/>
      <c r="U9" s="2"/>
      <c r="V9" s="2"/>
      <c r="W9" s="2"/>
      <c r="X9" s="2"/>
      <c r="Y9" s="2"/>
      <c r="Z9" s="2"/>
    </row>
    <row r="10" spans="1:26" s="7" customFormat="1" ht="12.75">
      <c r="A10" s="2">
        <v>4</v>
      </c>
      <c r="B10" s="19" t="s">
        <v>150</v>
      </c>
      <c r="C10" s="2"/>
      <c r="D10" s="15"/>
      <c r="E10" s="15"/>
      <c r="F10" s="2">
        <v>1970</v>
      </c>
      <c r="G10" s="104">
        <v>600000</v>
      </c>
      <c r="H10" s="106" t="s">
        <v>97</v>
      </c>
      <c r="I10" s="19"/>
      <c r="J10" s="100" t="s">
        <v>156</v>
      </c>
      <c r="K10" s="2"/>
      <c r="L10" s="2"/>
      <c r="M10" s="2"/>
      <c r="N10" s="2" t="s">
        <v>136</v>
      </c>
      <c r="O10" s="2" t="s">
        <v>136</v>
      </c>
      <c r="P10" s="2" t="s">
        <v>136</v>
      </c>
      <c r="Q10" s="2" t="s">
        <v>136</v>
      </c>
      <c r="R10" s="2" t="s">
        <v>107</v>
      </c>
      <c r="S10" s="2" t="s">
        <v>136</v>
      </c>
      <c r="T10" s="2"/>
      <c r="U10" s="2"/>
      <c r="V10" s="2"/>
      <c r="W10" s="2"/>
      <c r="X10" s="2"/>
      <c r="Y10" s="2"/>
      <c r="Z10" s="2"/>
    </row>
    <row r="11" spans="1:26" s="7" customFormat="1" ht="25.5">
      <c r="A11" s="2">
        <v>5</v>
      </c>
      <c r="B11" s="19" t="s">
        <v>151</v>
      </c>
      <c r="C11" s="2"/>
      <c r="D11" s="15"/>
      <c r="E11" s="15"/>
      <c r="F11" s="2">
        <v>1920</v>
      </c>
      <c r="G11" s="105"/>
      <c r="H11" s="107"/>
      <c r="I11" s="19" t="s">
        <v>168</v>
      </c>
      <c r="J11" s="100" t="s">
        <v>156</v>
      </c>
      <c r="K11" s="2"/>
      <c r="L11" s="2"/>
      <c r="M11" s="2"/>
      <c r="N11" s="2" t="s">
        <v>136</v>
      </c>
      <c r="O11" s="2" t="s">
        <v>136</v>
      </c>
      <c r="P11" s="2" t="s">
        <v>136</v>
      </c>
      <c r="Q11" s="2" t="s">
        <v>136</v>
      </c>
      <c r="R11" s="2" t="s">
        <v>107</v>
      </c>
      <c r="S11" s="2" t="s">
        <v>136</v>
      </c>
      <c r="T11" s="2"/>
      <c r="U11" s="2"/>
      <c r="V11" s="2"/>
      <c r="W11" s="2"/>
      <c r="X11" s="2"/>
      <c r="Y11" s="2"/>
      <c r="Z11" s="2"/>
    </row>
    <row r="12" spans="1:26" s="7" customFormat="1" ht="12.75">
      <c r="A12" s="2">
        <v>6</v>
      </c>
      <c r="B12" s="19" t="s">
        <v>152</v>
      </c>
      <c r="C12" s="2"/>
      <c r="D12" s="15"/>
      <c r="E12" s="15"/>
      <c r="F12" s="2">
        <v>1952</v>
      </c>
      <c r="G12" s="60">
        <v>69957.27</v>
      </c>
      <c r="H12" s="87" t="s">
        <v>97</v>
      </c>
      <c r="I12" s="19"/>
      <c r="J12" s="100" t="s">
        <v>157</v>
      </c>
      <c r="K12" s="2"/>
      <c r="L12" s="2"/>
      <c r="M12" s="2"/>
      <c r="N12" s="2" t="s">
        <v>136</v>
      </c>
      <c r="O12" s="2" t="s">
        <v>136</v>
      </c>
      <c r="P12" s="2" t="s">
        <v>136</v>
      </c>
      <c r="Q12" s="2" t="s">
        <v>136</v>
      </c>
      <c r="R12" s="2" t="s">
        <v>107</v>
      </c>
      <c r="S12" s="2" t="s">
        <v>136</v>
      </c>
      <c r="T12" s="2"/>
      <c r="U12" s="2"/>
      <c r="V12" s="2"/>
      <c r="W12" s="2"/>
      <c r="X12" s="2"/>
      <c r="Y12" s="2"/>
      <c r="Z12" s="2"/>
    </row>
    <row r="13" spans="1:26" s="7" customFormat="1" ht="25.5">
      <c r="A13" s="2">
        <v>7</v>
      </c>
      <c r="B13" s="19" t="s">
        <v>149</v>
      </c>
      <c r="C13" s="2"/>
      <c r="D13" s="15"/>
      <c r="E13" s="15"/>
      <c r="F13" s="2">
        <v>1935</v>
      </c>
      <c r="G13" s="60">
        <v>209784.8</v>
      </c>
      <c r="H13" s="87" t="s">
        <v>97</v>
      </c>
      <c r="I13" s="19"/>
      <c r="J13" s="100" t="s">
        <v>158</v>
      </c>
      <c r="K13" s="2"/>
      <c r="L13" s="2"/>
      <c r="M13" s="2"/>
      <c r="N13" s="2" t="s">
        <v>136</v>
      </c>
      <c r="O13" s="2" t="s">
        <v>136</v>
      </c>
      <c r="P13" s="2" t="s">
        <v>136</v>
      </c>
      <c r="Q13" s="2" t="s">
        <v>136</v>
      </c>
      <c r="R13" s="2" t="s">
        <v>107</v>
      </c>
      <c r="S13" s="2" t="s">
        <v>136</v>
      </c>
      <c r="T13" s="2"/>
      <c r="U13" s="2"/>
      <c r="V13" s="2"/>
      <c r="W13" s="2"/>
      <c r="X13" s="2"/>
      <c r="Y13" s="2"/>
      <c r="Z13" s="2"/>
    </row>
    <row r="14" spans="1:26" s="4" customFormat="1" ht="12.75">
      <c r="A14" s="112" t="s">
        <v>0</v>
      </c>
      <c r="B14" s="112" t="s">
        <v>0</v>
      </c>
      <c r="C14" s="112"/>
      <c r="D14" s="22"/>
      <c r="E14" s="23"/>
      <c r="F14" s="1"/>
      <c r="G14" s="84">
        <f>SUM(G7:G13)</f>
        <v>1193912.17</v>
      </c>
      <c r="H14" s="87"/>
      <c r="I14" s="101"/>
      <c r="J14" s="101"/>
      <c r="K14" s="14"/>
      <c r="L14" s="14"/>
      <c r="M14" s="14"/>
      <c r="N14" s="14"/>
      <c r="O14" s="1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.75" customHeight="1">
      <c r="A15" s="111" t="s">
        <v>80</v>
      </c>
      <c r="B15" s="111"/>
      <c r="C15" s="111"/>
      <c r="D15" s="111"/>
      <c r="E15" s="111"/>
      <c r="F15" s="111"/>
      <c r="G15" s="111"/>
      <c r="H15" s="89"/>
      <c r="I15" s="99"/>
      <c r="J15" s="99"/>
      <c r="K15" s="45"/>
      <c r="L15" s="45"/>
      <c r="M15" s="45"/>
      <c r="N15" s="45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7" customFormat="1" ht="38.25">
      <c r="A16" s="2">
        <v>1</v>
      </c>
      <c r="B16" s="19" t="s">
        <v>123</v>
      </c>
      <c r="C16" s="2" t="s">
        <v>124</v>
      </c>
      <c r="D16" s="15" t="s">
        <v>109</v>
      </c>
      <c r="E16" s="15"/>
      <c r="F16" s="2"/>
      <c r="G16" s="60">
        <v>673064.65</v>
      </c>
      <c r="H16" s="87" t="s">
        <v>97</v>
      </c>
      <c r="I16" s="19" t="s">
        <v>125</v>
      </c>
      <c r="J16" s="100" t="s">
        <v>126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4" customFormat="1" ht="12.75">
      <c r="A17" s="112" t="s">
        <v>0</v>
      </c>
      <c r="B17" s="112" t="s">
        <v>0</v>
      </c>
      <c r="C17" s="112"/>
      <c r="D17" s="22"/>
      <c r="E17" s="23"/>
      <c r="F17" s="1"/>
      <c r="G17" s="84">
        <f>SUM(G16)</f>
        <v>673064.65</v>
      </c>
      <c r="H17" s="87"/>
      <c r="I17" s="101"/>
      <c r="J17" s="101"/>
      <c r="K17" s="14"/>
      <c r="L17" s="14"/>
      <c r="M17" s="14"/>
      <c r="N17" s="14"/>
      <c r="O17" s="1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 customHeight="1">
      <c r="A18" s="111" t="s">
        <v>81</v>
      </c>
      <c r="B18" s="111"/>
      <c r="C18" s="111"/>
      <c r="D18" s="111"/>
      <c r="E18" s="111"/>
      <c r="F18" s="111"/>
      <c r="G18" s="111"/>
      <c r="H18" s="89"/>
      <c r="I18" s="99"/>
      <c r="J18" s="99"/>
      <c r="K18" s="45"/>
      <c r="L18" s="45"/>
      <c r="M18" s="45"/>
      <c r="N18" s="45"/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" customFormat="1" ht="12.75">
      <c r="A19" s="2"/>
      <c r="B19" s="12" t="s">
        <v>137</v>
      </c>
      <c r="C19" s="11"/>
      <c r="D19" s="20"/>
      <c r="E19" s="21"/>
      <c r="F19" s="12"/>
      <c r="G19" s="82"/>
      <c r="H19" s="90"/>
      <c r="I19" s="101"/>
      <c r="J19" s="101"/>
      <c r="K19" s="14"/>
      <c r="L19" s="14"/>
      <c r="M19" s="14"/>
      <c r="N19" s="14"/>
      <c r="O19" s="14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 customHeight="1">
      <c r="A20" s="111" t="s">
        <v>82</v>
      </c>
      <c r="B20" s="111"/>
      <c r="C20" s="111"/>
      <c r="D20" s="111"/>
      <c r="E20" s="111"/>
      <c r="F20" s="111"/>
      <c r="G20" s="111"/>
      <c r="H20" s="89"/>
      <c r="I20" s="99"/>
      <c r="J20" s="99"/>
      <c r="K20" s="45"/>
      <c r="L20" s="45"/>
      <c r="M20" s="45"/>
      <c r="N20" s="45"/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" customFormat="1" ht="12.75">
      <c r="A21" s="2"/>
      <c r="B21" s="12" t="s">
        <v>137</v>
      </c>
      <c r="C21" s="11"/>
      <c r="D21" s="20"/>
      <c r="E21" s="21"/>
      <c r="F21" s="12"/>
      <c r="G21" s="82"/>
      <c r="H21" s="90"/>
      <c r="I21" s="101"/>
      <c r="J21" s="101"/>
      <c r="K21" s="14"/>
      <c r="L21" s="14"/>
      <c r="M21" s="14"/>
      <c r="N21" s="14"/>
      <c r="O21" s="14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 customHeight="1">
      <c r="A22" s="111" t="s">
        <v>83</v>
      </c>
      <c r="B22" s="111"/>
      <c r="C22" s="111"/>
      <c r="D22" s="111"/>
      <c r="E22" s="111"/>
      <c r="F22" s="111"/>
      <c r="G22" s="111"/>
      <c r="H22" s="89"/>
      <c r="I22" s="99"/>
      <c r="J22" s="99"/>
      <c r="K22" s="45"/>
      <c r="L22" s="45"/>
      <c r="M22" s="45"/>
      <c r="N22" s="45"/>
      <c r="O22" s="45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7" customFormat="1" ht="12.75">
      <c r="A23" s="2">
        <v>1</v>
      </c>
      <c r="B23" s="19" t="s">
        <v>92</v>
      </c>
      <c r="C23" s="2"/>
      <c r="D23" s="15"/>
      <c r="E23" s="15"/>
      <c r="F23" s="2">
        <v>1968</v>
      </c>
      <c r="G23" s="60">
        <v>785139.75</v>
      </c>
      <c r="H23" s="87" t="s">
        <v>97</v>
      </c>
      <c r="I23" s="19"/>
      <c r="J23" s="100" t="s">
        <v>142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4" customFormat="1" ht="14.25" customHeight="1">
      <c r="A24" s="112" t="s">
        <v>13</v>
      </c>
      <c r="B24" s="112"/>
      <c r="C24" s="112"/>
      <c r="D24" s="22"/>
      <c r="E24" s="23"/>
      <c r="F24" s="1"/>
      <c r="G24" s="84">
        <f>SUM(G23)</f>
        <v>785139.75</v>
      </c>
      <c r="H24" s="88"/>
      <c r="I24" s="101"/>
      <c r="J24" s="101"/>
      <c r="K24" s="14"/>
      <c r="L24" s="14"/>
      <c r="M24" s="14"/>
      <c r="N24" s="14"/>
      <c r="O24" s="14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s="4" customFormat="1" ht="15" customHeight="1">
      <c r="A25" s="114" t="s">
        <v>84</v>
      </c>
      <c r="B25" s="114"/>
      <c r="C25" s="114"/>
      <c r="D25" s="114"/>
      <c r="E25" s="114"/>
      <c r="F25" s="114"/>
      <c r="G25" s="114"/>
      <c r="H25" s="91"/>
      <c r="I25" s="99"/>
      <c r="J25" s="99"/>
      <c r="K25" s="45"/>
      <c r="L25" s="45"/>
      <c r="M25" s="45"/>
      <c r="N25" s="45"/>
      <c r="O25" s="45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7" customFormat="1" ht="128.25" customHeight="1">
      <c r="A26" s="2">
        <v>1</v>
      </c>
      <c r="B26" s="19" t="s">
        <v>58</v>
      </c>
      <c r="C26" s="2"/>
      <c r="D26" s="15" t="s">
        <v>109</v>
      </c>
      <c r="E26" s="15" t="s">
        <v>95</v>
      </c>
      <c r="F26" s="2">
        <v>1997</v>
      </c>
      <c r="G26" s="60">
        <v>4741762.63</v>
      </c>
      <c r="H26" s="87" t="s">
        <v>97</v>
      </c>
      <c r="I26" s="19" t="s">
        <v>132</v>
      </c>
      <c r="J26" s="100" t="s">
        <v>72</v>
      </c>
      <c r="K26" s="2" t="s">
        <v>133</v>
      </c>
      <c r="L26" s="2" t="s">
        <v>134</v>
      </c>
      <c r="M26" s="2" t="s">
        <v>135</v>
      </c>
      <c r="N26" s="2" t="s">
        <v>136</v>
      </c>
      <c r="O26" s="2" t="s">
        <v>136</v>
      </c>
      <c r="P26" s="2" t="s">
        <v>136</v>
      </c>
      <c r="Q26" s="2" t="s">
        <v>136</v>
      </c>
      <c r="R26" s="2" t="s">
        <v>137</v>
      </c>
      <c r="S26" s="2" t="s">
        <v>136</v>
      </c>
      <c r="T26" s="2">
        <v>1903.2</v>
      </c>
      <c r="U26" s="2">
        <v>3356.2</v>
      </c>
      <c r="V26" s="2">
        <v>15466.5</v>
      </c>
      <c r="W26" s="2" t="s">
        <v>138</v>
      </c>
      <c r="X26" s="2" t="s">
        <v>109</v>
      </c>
      <c r="Y26" s="2" t="s">
        <v>109</v>
      </c>
      <c r="Z26" s="2" t="s">
        <v>95</v>
      </c>
    </row>
    <row r="27" spans="1:26" s="4" customFormat="1" ht="18" customHeight="1">
      <c r="A27" s="112" t="s">
        <v>13</v>
      </c>
      <c r="B27" s="112"/>
      <c r="C27" s="112"/>
      <c r="D27" s="22"/>
      <c r="E27" s="23"/>
      <c r="F27" s="1"/>
      <c r="G27" s="84">
        <f>SUM(G26)</f>
        <v>4741762.63</v>
      </c>
      <c r="H27" s="88"/>
      <c r="I27" s="101"/>
      <c r="J27" s="101"/>
      <c r="K27" s="14"/>
      <c r="L27" s="14"/>
      <c r="M27" s="14"/>
      <c r="N27" s="14"/>
      <c r="O27" s="14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s="4" customFormat="1" ht="14.25" customHeight="1">
      <c r="A28" s="115" t="s">
        <v>85</v>
      </c>
      <c r="B28" s="115"/>
      <c r="C28" s="115"/>
      <c r="D28" s="115"/>
      <c r="E28" s="115"/>
      <c r="F28" s="115"/>
      <c r="G28" s="115"/>
      <c r="H28" s="92"/>
      <c r="I28" s="99"/>
      <c r="J28" s="99"/>
      <c r="K28" s="45"/>
      <c r="L28" s="45"/>
      <c r="M28" s="45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7" customFormat="1" ht="164.25" customHeight="1">
      <c r="A29" s="2">
        <v>1</v>
      </c>
      <c r="B29" s="19" t="s">
        <v>92</v>
      </c>
      <c r="C29" s="2"/>
      <c r="D29" s="15"/>
      <c r="E29" s="15"/>
      <c r="F29" s="2">
        <v>1961</v>
      </c>
      <c r="G29" s="60">
        <v>200083.07</v>
      </c>
      <c r="H29" s="87" t="s">
        <v>97</v>
      </c>
      <c r="I29" s="19" t="s">
        <v>98</v>
      </c>
      <c r="J29" s="100" t="s">
        <v>73</v>
      </c>
      <c r="K29" s="2" t="s">
        <v>99</v>
      </c>
      <c r="L29" s="2" t="s">
        <v>100</v>
      </c>
      <c r="M29" s="2" t="s">
        <v>101</v>
      </c>
      <c r="N29" s="2" t="s">
        <v>104</v>
      </c>
      <c r="O29" s="2" t="s">
        <v>105</v>
      </c>
      <c r="P29" s="2" t="s">
        <v>105</v>
      </c>
      <c r="Q29" s="2" t="s">
        <v>106</v>
      </c>
      <c r="R29" s="2" t="s">
        <v>107</v>
      </c>
      <c r="S29" s="2" t="s">
        <v>105</v>
      </c>
      <c r="T29" s="2">
        <v>464</v>
      </c>
      <c r="U29" s="2">
        <v>673.6</v>
      </c>
      <c r="V29" s="2">
        <v>4245</v>
      </c>
      <c r="W29" s="2">
        <v>2</v>
      </c>
      <c r="X29" s="2" t="s">
        <v>109</v>
      </c>
      <c r="Y29" s="2" t="s">
        <v>109</v>
      </c>
      <c r="Z29" s="2" t="s">
        <v>95</v>
      </c>
    </row>
    <row r="30" spans="1:26" s="7" customFormat="1" ht="25.5">
      <c r="A30" s="2">
        <v>2</v>
      </c>
      <c r="B30" s="19" t="s">
        <v>93</v>
      </c>
      <c r="C30" s="2"/>
      <c r="D30" s="15"/>
      <c r="E30" s="15"/>
      <c r="F30" s="2">
        <v>2005</v>
      </c>
      <c r="G30" s="60">
        <v>2509969</v>
      </c>
      <c r="H30" s="87" t="s">
        <v>97</v>
      </c>
      <c r="I30" s="19"/>
      <c r="J30" s="100" t="s">
        <v>73</v>
      </c>
      <c r="K30" s="2" t="s">
        <v>102</v>
      </c>
      <c r="L30" s="2" t="s">
        <v>103</v>
      </c>
      <c r="M30" s="2" t="s">
        <v>102</v>
      </c>
      <c r="N30" s="2" t="s">
        <v>104</v>
      </c>
      <c r="O30" s="2" t="s">
        <v>104</v>
      </c>
      <c r="P30" s="2" t="s">
        <v>108</v>
      </c>
      <c r="Q30" s="2" t="s">
        <v>108</v>
      </c>
      <c r="R30" s="2" t="s">
        <v>107</v>
      </c>
      <c r="S30" s="2" t="s">
        <v>104</v>
      </c>
      <c r="T30" s="2">
        <v>1049</v>
      </c>
      <c r="U30" s="2">
        <v>1110</v>
      </c>
      <c r="V30" s="2">
        <v>6042</v>
      </c>
      <c r="W30" s="2">
        <v>1</v>
      </c>
      <c r="X30" s="2" t="s">
        <v>95</v>
      </c>
      <c r="Y30" s="2" t="s">
        <v>109</v>
      </c>
      <c r="Z30" s="2" t="s">
        <v>95</v>
      </c>
    </row>
    <row r="31" spans="1:26" s="9" customFormat="1" ht="12.75">
      <c r="A31" s="113" t="s">
        <v>13</v>
      </c>
      <c r="B31" s="113"/>
      <c r="C31" s="113"/>
      <c r="D31" s="24"/>
      <c r="E31" s="26"/>
      <c r="F31" s="27"/>
      <c r="G31" s="84">
        <f>SUM(G29:G30)</f>
        <v>2710052.07</v>
      </c>
      <c r="H31" s="88"/>
      <c r="I31" s="101"/>
      <c r="J31" s="101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9" customFormat="1" ht="12.75" customHeight="1">
      <c r="A32" s="111" t="s">
        <v>86</v>
      </c>
      <c r="B32" s="111"/>
      <c r="C32" s="111"/>
      <c r="D32" s="111"/>
      <c r="E32" s="111"/>
      <c r="F32" s="111"/>
      <c r="G32" s="111"/>
      <c r="H32" s="89"/>
      <c r="I32" s="99"/>
      <c r="J32" s="99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s="7" customFormat="1" ht="25.5">
      <c r="A33" s="2">
        <v>1</v>
      </c>
      <c r="B33" s="19" t="s">
        <v>92</v>
      </c>
      <c r="C33" s="2"/>
      <c r="D33" s="15" t="s">
        <v>109</v>
      </c>
      <c r="E33" s="15" t="s">
        <v>95</v>
      </c>
      <c r="F33" s="2">
        <v>1999</v>
      </c>
      <c r="G33" s="60">
        <v>1905656.74</v>
      </c>
      <c r="H33" s="87" t="s">
        <v>97</v>
      </c>
      <c r="I33" s="19" t="s">
        <v>110</v>
      </c>
      <c r="J33" s="100" t="s">
        <v>111</v>
      </c>
      <c r="K33" s="2" t="s">
        <v>112</v>
      </c>
      <c r="L33" s="2" t="s">
        <v>113</v>
      </c>
      <c r="M33" s="2" t="s">
        <v>116</v>
      </c>
      <c r="N33" s="2" t="s">
        <v>114</v>
      </c>
      <c r="O33" s="2" t="s">
        <v>114</v>
      </c>
      <c r="P33" s="2" t="s">
        <v>114</v>
      </c>
      <c r="Q33" s="2" t="s">
        <v>114</v>
      </c>
      <c r="R33" s="2" t="s">
        <v>115</v>
      </c>
      <c r="S33" s="2" t="s">
        <v>114</v>
      </c>
      <c r="T33" s="2" t="s">
        <v>117</v>
      </c>
      <c r="U33" s="2"/>
      <c r="V33" s="2"/>
      <c r="W33" s="2">
        <v>1</v>
      </c>
      <c r="X33" s="2" t="s">
        <v>118</v>
      </c>
      <c r="Y33" s="2" t="s">
        <v>118</v>
      </c>
      <c r="Z33" s="2" t="s">
        <v>119</v>
      </c>
    </row>
    <row r="34" spans="1:26" s="9" customFormat="1" ht="12.75">
      <c r="A34" s="1"/>
      <c r="B34" s="112" t="s">
        <v>0</v>
      </c>
      <c r="C34" s="112"/>
      <c r="D34" s="22"/>
      <c r="E34" s="23"/>
      <c r="F34" s="1"/>
      <c r="G34" s="84">
        <f>SUM(G33)</f>
        <v>1905656.74</v>
      </c>
      <c r="H34" s="88"/>
      <c r="I34" s="101"/>
      <c r="J34" s="10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9" customFormat="1" ht="12.75">
      <c r="A35" s="111" t="s">
        <v>87</v>
      </c>
      <c r="B35" s="111"/>
      <c r="C35" s="111"/>
      <c r="D35" s="111"/>
      <c r="E35" s="111"/>
      <c r="F35" s="111"/>
      <c r="G35" s="111"/>
      <c r="H35" s="89"/>
      <c r="I35" s="99"/>
      <c r="J35" s="99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s="7" customFormat="1" ht="13.5" thickBot="1">
      <c r="A36" s="2"/>
      <c r="B36" s="19" t="s">
        <v>137</v>
      </c>
      <c r="C36" s="2"/>
      <c r="D36" s="15"/>
      <c r="E36" s="15"/>
      <c r="F36" s="2"/>
      <c r="G36" s="60"/>
      <c r="H36" s="87"/>
      <c r="I36" s="19"/>
      <c r="J36" s="10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15" s="4" customFormat="1" ht="13.5" thickBot="1">
      <c r="A37" s="7"/>
      <c r="B37" s="25"/>
      <c r="E37" s="108" t="s">
        <v>47</v>
      </c>
      <c r="F37" s="109"/>
      <c r="G37" s="83">
        <f>SUM(G14+G17+G24+G27+G31+G34)</f>
        <v>12009588.01</v>
      </c>
      <c r="H37" s="85"/>
      <c r="I37" s="102"/>
      <c r="J37" s="103"/>
      <c r="K37" s="9"/>
      <c r="L37" s="9"/>
      <c r="M37" s="9"/>
      <c r="N37" s="9"/>
      <c r="O37" s="9"/>
    </row>
    <row r="38" spans="1:15" s="4" customFormat="1" ht="12.75">
      <c r="A38" s="7"/>
      <c r="B38" s="7"/>
      <c r="C38" s="8"/>
      <c r="D38" s="16"/>
      <c r="E38" s="17"/>
      <c r="F38" s="7"/>
      <c r="G38" s="80"/>
      <c r="H38" s="85"/>
      <c r="I38" s="102"/>
      <c r="J38" s="103"/>
      <c r="K38" s="9"/>
      <c r="L38" s="9"/>
      <c r="M38" s="9"/>
      <c r="N38" s="9"/>
      <c r="O38" s="9"/>
    </row>
    <row r="39" spans="1:15" s="4" customFormat="1" ht="12.75">
      <c r="A39" s="7"/>
      <c r="B39" s="7"/>
      <c r="C39" s="8"/>
      <c r="D39" s="16"/>
      <c r="E39" s="17"/>
      <c r="F39" s="7"/>
      <c r="G39" s="80"/>
      <c r="H39" s="85"/>
      <c r="I39" s="102"/>
      <c r="J39" s="103"/>
      <c r="K39" s="9"/>
      <c r="L39" s="9"/>
      <c r="M39" s="9"/>
      <c r="N39" s="9"/>
      <c r="O39" s="9"/>
    </row>
    <row r="40" spans="1:15" s="4" customFormat="1" ht="12.75">
      <c r="A40" s="7"/>
      <c r="B40" s="7"/>
      <c r="C40" s="8"/>
      <c r="D40" s="16"/>
      <c r="E40" s="17"/>
      <c r="F40" s="7"/>
      <c r="G40" s="80"/>
      <c r="H40" s="85"/>
      <c r="I40" s="102"/>
      <c r="J40" s="103"/>
      <c r="K40" s="9"/>
      <c r="L40" s="9"/>
      <c r="M40" s="9"/>
      <c r="N40" s="9"/>
      <c r="O40" s="9"/>
    </row>
    <row r="41" spans="1:15" s="4" customFormat="1" ht="12.75">
      <c r="A41" s="7"/>
      <c r="B41" s="7"/>
      <c r="C41" s="8"/>
      <c r="D41" s="16"/>
      <c r="E41" s="17"/>
      <c r="F41" s="7"/>
      <c r="G41" s="80"/>
      <c r="H41" s="85"/>
      <c r="I41" s="102"/>
      <c r="J41" s="103"/>
      <c r="K41" s="9"/>
      <c r="L41" s="9"/>
      <c r="M41" s="9"/>
      <c r="N41" s="9"/>
      <c r="O41" s="9"/>
    </row>
    <row r="42" ht="12.75" customHeight="1"/>
    <row r="43" spans="1:15" s="4" customFormat="1" ht="12.75">
      <c r="A43" s="7"/>
      <c r="B43" s="7"/>
      <c r="C43" s="8"/>
      <c r="D43" s="16"/>
      <c r="E43" s="17"/>
      <c r="F43" s="7"/>
      <c r="G43" s="80"/>
      <c r="H43" s="85"/>
      <c r="I43" s="102"/>
      <c r="J43" s="103"/>
      <c r="K43" s="9"/>
      <c r="L43" s="9"/>
      <c r="M43" s="9"/>
      <c r="N43" s="9"/>
      <c r="O43" s="9"/>
    </row>
    <row r="44" spans="1:15" s="4" customFormat="1" ht="12.75">
      <c r="A44" s="7"/>
      <c r="B44" s="7"/>
      <c r="C44" s="8"/>
      <c r="D44" s="16"/>
      <c r="E44" s="17"/>
      <c r="F44" s="7"/>
      <c r="G44" s="80"/>
      <c r="H44" s="85"/>
      <c r="I44" s="102"/>
      <c r="J44" s="103"/>
      <c r="K44" s="9"/>
      <c r="L44" s="9"/>
      <c r="M44" s="9"/>
      <c r="N44" s="9"/>
      <c r="O44" s="9"/>
    </row>
    <row r="46" ht="21.75" customHeight="1"/>
  </sheetData>
  <sheetProtection/>
  <mergeCells count="37">
    <mergeCell ref="A24:C24"/>
    <mergeCell ref="A17:C17"/>
    <mergeCell ref="Z4:Z5"/>
    <mergeCell ref="I4:I5"/>
    <mergeCell ref="J4:J5"/>
    <mergeCell ref="K4:M4"/>
    <mergeCell ref="N4:S4"/>
    <mergeCell ref="T4:T5"/>
    <mergeCell ref="X4:X5"/>
    <mergeCell ref="Y4:Y5"/>
    <mergeCell ref="G4:G5"/>
    <mergeCell ref="C4:C5"/>
    <mergeCell ref="D4:D5"/>
    <mergeCell ref="E4:E5"/>
    <mergeCell ref="F4:F5"/>
    <mergeCell ref="H4:H5"/>
    <mergeCell ref="W4:W5"/>
    <mergeCell ref="B34:C34"/>
    <mergeCell ref="A32:G32"/>
    <mergeCell ref="A4:A5"/>
    <mergeCell ref="A31:C31"/>
    <mergeCell ref="A6:E6"/>
    <mergeCell ref="A14:C14"/>
    <mergeCell ref="A25:G25"/>
    <mergeCell ref="A28:G28"/>
    <mergeCell ref="B4:B5"/>
    <mergeCell ref="A22:G22"/>
    <mergeCell ref="G10:G11"/>
    <mergeCell ref="H10:H11"/>
    <mergeCell ref="E37:F37"/>
    <mergeCell ref="U4:U5"/>
    <mergeCell ref="V4:V5"/>
    <mergeCell ref="A18:G18"/>
    <mergeCell ref="A15:G15"/>
    <mergeCell ref="A20:G20"/>
    <mergeCell ref="A27:C27"/>
    <mergeCell ref="A35:G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5.8515625" style="31" customWidth="1"/>
    <col min="2" max="2" width="42.421875" style="0" customWidth="1"/>
    <col min="3" max="4" width="20.140625" style="57" customWidth="1"/>
  </cols>
  <sheetData>
    <row r="1" spans="2:4" ht="16.5">
      <c r="B1" s="5" t="s">
        <v>170</v>
      </c>
      <c r="D1" s="58"/>
    </row>
    <row r="2" ht="16.5">
      <c r="B2" s="5"/>
    </row>
    <row r="3" spans="2:4" ht="12.75" customHeight="1">
      <c r="B3" s="122" t="s">
        <v>48</v>
      </c>
      <c r="C3" s="122"/>
      <c r="D3" s="122"/>
    </row>
    <row r="4" spans="1:4" ht="25.5">
      <c r="A4" s="6" t="s">
        <v>14</v>
      </c>
      <c r="B4" s="6" t="s">
        <v>12</v>
      </c>
      <c r="C4" s="59" t="s">
        <v>17</v>
      </c>
      <c r="D4" s="59" t="s">
        <v>11</v>
      </c>
    </row>
    <row r="5" spans="1:4" s="4" customFormat="1" ht="26.25" customHeight="1">
      <c r="A5" s="53">
        <v>1</v>
      </c>
      <c r="B5" s="55" t="s">
        <v>49</v>
      </c>
      <c r="C5" s="60">
        <f>554242.08+1241+2989+6768.56+103257.55+7308.16</f>
        <v>675806.3500000001</v>
      </c>
      <c r="D5" s="60" t="s">
        <v>96</v>
      </c>
    </row>
    <row r="6" spans="1:4" s="4" customFormat="1" ht="26.25" customHeight="1">
      <c r="A6" s="53">
        <v>2</v>
      </c>
      <c r="B6" s="55" t="s">
        <v>51</v>
      </c>
      <c r="C6" s="60">
        <f>35097.08+6494.4+8099.99+300+18382.1</f>
        <v>68373.57</v>
      </c>
      <c r="D6" s="60">
        <v>0</v>
      </c>
    </row>
    <row r="7" spans="1:4" s="4" customFormat="1" ht="26.25" customHeight="1">
      <c r="A7" s="56">
        <v>3</v>
      </c>
      <c r="B7" s="55" t="s">
        <v>53</v>
      </c>
      <c r="C7" s="60">
        <v>96625.73</v>
      </c>
      <c r="D7" s="60">
        <v>96625.73</v>
      </c>
    </row>
    <row r="8" spans="1:4" s="4" customFormat="1" ht="26.25" customHeight="1">
      <c r="A8" s="53">
        <v>4</v>
      </c>
      <c r="B8" s="55" t="s">
        <v>54</v>
      </c>
      <c r="C8" s="60">
        <f>34427.12+3585.22</f>
        <v>38012.340000000004</v>
      </c>
      <c r="D8" s="60">
        <v>0</v>
      </c>
    </row>
    <row r="9" spans="1:4" s="4" customFormat="1" ht="26.25" customHeight="1">
      <c r="A9" s="53">
        <v>5</v>
      </c>
      <c r="B9" s="55" t="s">
        <v>56</v>
      </c>
      <c r="C9" s="61">
        <f>382474.82+59416.74+36592.5</f>
        <v>478484.06</v>
      </c>
      <c r="D9" s="62">
        <v>61561.95</v>
      </c>
    </row>
    <row r="10" spans="1:4" s="4" customFormat="1" ht="26.25" customHeight="1">
      <c r="A10" s="53">
        <v>6</v>
      </c>
      <c r="B10" s="55" t="s">
        <v>58</v>
      </c>
      <c r="C10" s="61">
        <f>265715.47+6424.4+21200.6</f>
        <v>293340.47</v>
      </c>
      <c r="D10" s="62">
        <v>48448.08</v>
      </c>
    </row>
    <row r="11" spans="1:4" s="4" customFormat="1" ht="26.25" customHeight="1">
      <c r="A11" s="56">
        <v>7</v>
      </c>
      <c r="B11" s="55" t="s">
        <v>60</v>
      </c>
      <c r="C11" s="93">
        <f>16929.05+14881.96+4075</f>
        <v>35886.009999999995</v>
      </c>
      <c r="D11" s="93">
        <v>16929.05</v>
      </c>
    </row>
    <row r="12" spans="1:4" ht="26.25" customHeight="1">
      <c r="A12" s="53">
        <v>8</v>
      </c>
      <c r="B12" s="55" t="s">
        <v>62</v>
      </c>
      <c r="C12" s="60">
        <f>1599+2199+18433.8+4971</f>
        <v>27202.8</v>
      </c>
      <c r="D12" s="60">
        <v>0</v>
      </c>
    </row>
    <row r="13" spans="1:4" s="4" customFormat="1" ht="26.25" customHeight="1">
      <c r="A13" s="56">
        <v>9</v>
      </c>
      <c r="B13" s="55" t="s">
        <v>64</v>
      </c>
      <c r="C13" s="63">
        <v>0</v>
      </c>
      <c r="D13" s="60">
        <v>0</v>
      </c>
    </row>
    <row r="14" spans="1:4" ht="18" customHeight="1">
      <c r="A14" s="30"/>
      <c r="B14" s="10" t="s">
        <v>13</v>
      </c>
      <c r="C14" s="64">
        <f>SUM(C5:C13)</f>
        <v>1713731.33</v>
      </c>
      <c r="D14" s="64"/>
    </row>
    <row r="15" spans="2:4" ht="12.75">
      <c r="B15" s="4"/>
      <c r="C15" s="65"/>
      <c r="D15" s="65"/>
    </row>
    <row r="16" spans="2:4" ht="12.75">
      <c r="B16" s="4"/>
      <c r="C16" s="65"/>
      <c r="D16" s="65"/>
    </row>
    <row r="17" spans="2:4" ht="12.75">
      <c r="B17" s="4"/>
      <c r="C17" s="65"/>
      <c r="D17" s="65"/>
    </row>
    <row r="18" spans="2:4" ht="12.75">
      <c r="B18" s="4"/>
      <c r="C18" s="65"/>
      <c r="D18" s="65"/>
    </row>
    <row r="19" spans="2:4" ht="12.75">
      <c r="B19" s="4"/>
      <c r="C19" s="65"/>
      <c r="D19" s="65"/>
    </row>
    <row r="20" spans="2:4" ht="12.75">
      <c r="B20" s="4"/>
      <c r="C20" s="65"/>
      <c r="D20" s="65"/>
    </row>
    <row r="21" spans="2:4" ht="12.75">
      <c r="B21" s="4"/>
      <c r="C21" s="65"/>
      <c r="D21" s="65"/>
    </row>
    <row r="22" spans="2:4" ht="12.75">
      <c r="B22" s="4"/>
      <c r="C22" s="65"/>
      <c r="D22" s="65"/>
    </row>
    <row r="23" spans="2:4" ht="12.75">
      <c r="B23" s="4"/>
      <c r="C23" s="65"/>
      <c r="D23" s="65"/>
    </row>
    <row r="24" spans="2:4" ht="12.75">
      <c r="B24" s="4"/>
      <c r="C24" s="65"/>
      <c r="D24" s="65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29" customWidth="1"/>
    <col min="2" max="2" width="20.28125" style="78" customWidth="1"/>
    <col min="3" max="3" width="55.421875" style="33" customWidth="1"/>
    <col min="4" max="16384" width="9.140625" style="29" customWidth="1"/>
  </cols>
  <sheetData>
    <row r="1" spans="1:3" ht="12.75">
      <c r="A1" s="28" t="s">
        <v>159</v>
      </c>
      <c r="B1" s="75"/>
      <c r="C1" s="34"/>
    </row>
    <row r="3" spans="1:3" ht="12.75">
      <c r="A3" s="118" t="s">
        <v>1</v>
      </c>
      <c r="B3" s="119"/>
      <c r="C3" s="120"/>
    </row>
    <row r="4" spans="1:3" ht="25.5">
      <c r="A4" s="66" t="s">
        <v>2</v>
      </c>
      <c r="B4" s="76" t="s">
        <v>3</v>
      </c>
      <c r="C4" s="66" t="s">
        <v>162</v>
      </c>
    </row>
    <row r="5" spans="1:3" s="67" customFormat="1" ht="12.75">
      <c r="A5" s="121">
        <v>2010</v>
      </c>
      <c r="B5" s="121"/>
      <c r="C5" s="121"/>
    </row>
    <row r="6" spans="1:3" s="67" customFormat="1" ht="12.75">
      <c r="A6" s="68">
        <v>2</v>
      </c>
      <c r="B6" s="77">
        <v>6778</v>
      </c>
      <c r="C6" s="69" t="s">
        <v>89</v>
      </c>
    </row>
    <row r="7" spans="1:3" s="67" customFormat="1" ht="12.75">
      <c r="A7" s="68">
        <v>1</v>
      </c>
      <c r="B7" s="77">
        <v>364</v>
      </c>
      <c r="C7" s="69" t="s">
        <v>90</v>
      </c>
    </row>
    <row r="8" spans="1:3" s="67" customFormat="1" ht="12.75">
      <c r="A8" s="121">
        <v>2011</v>
      </c>
      <c r="B8" s="121"/>
      <c r="C8" s="121"/>
    </row>
    <row r="9" spans="1:3" s="67" customFormat="1" ht="12.75">
      <c r="A9" s="68">
        <v>1</v>
      </c>
      <c r="B9" s="77">
        <v>149</v>
      </c>
      <c r="C9" s="69" t="s">
        <v>89</v>
      </c>
    </row>
    <row r="10" spans="1:3" s="67" customFormat="1" ht="12.75">
      <c r="A10" s="68">
        <v>3</v>
      </c>
      <c r="B10" s="77">
        <v>341</v>
      </c>
      <c r="C10" s="69" t="s">
        <v>90</v>
      </c>
    </row>
    <row r="11" spans="1:3" s="67" customFormat="1" ht="12.75">
      <c r="A11" s="68">
        <v>1</v>
      </c>
      <c r="B11" s="77">
        <v>11717</v>
      </c>
      <c r="C11" s="69" t="s">
        <v>163</v>
      </c>
    </row>
    <row r="12" spans="1:7" s="72" customFormat="1" ht="12.75">
      <c r="A12" s="68">
        <v>2</v>
      </c>
      <c r="B12" s="77">
        <v>364</v>
      </c>
      <c r="C12" s="70" t="s">
        <v>90</v>
      </c>
      <c r="D12" s="71"/>
      <c r="E12" s="71"/>
      <c r="F12" s="71"/>
      <c r="G12" s="71"/>
    </row>
    <row r="13" spans="1:3" s="67" customFormat="1" ht="12.75">
      <c r="A13" s="121">
        <v>2012</v>
      </c>
      <c r="B13" s="121"/>
      <c r="C13" s="121"/>
    </row>
    <row r="14" spans="1:3" s="67" customFormat="1" ht="12.75">
      <c r="A14" s="68">
        <v>13</v>
      </c>
      <c r="B14" s="77">
        <v>17700</v>
      </c>
      <c r="C14" s="69" t="s">
        <v>91</v>
      </c>
    </row>
    <row r="15" spans="1:7" s="72" customFormat="1" ht="12.75">
      <c r="A15" s="68">
        <v>5</v>
      </c>
      <c r="B15" s="77">
        <v>1096</v>
      </c>
      <c r="C15" s="70" t="s">
        <v>90</v>
      </c>
      <c r="D15" s="71"/>
      <c r="E15" s="71"/>
      <c r="F15" s="71"/>
      <c r="G15" s="71"/>
    </row>
    <row r="16" spans="1:3" s="67" customFormat="1" ht="12.75">
      <c r="A16" s="74" t="s">
        <v>0</v>
      </c>
      <c r="B16" s="79">
        <f>SUM(B6+B7+B9+B10+B11+B12+B14+B15)</f>
        <v>38509</v>
      </c>
      <c r="C16" s="47"/>
    </row>
    <row r="18" ht="12.75">
      <c r="A18" s="73" t="s">
        <v>161</v>
      </c>
    </row>
  </sheetData>
  <sheetProtection/>
  <mergeCells count="4">
    <mergeCell ref="A3:C3"/>
    <mergeCell ref="A5:C5"/>
    <mergeCell ref="A8:C8"/>
    <mergeCell ref="A13:C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BreakPreview" zoomScale="90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4.140625" style="31" customWidth="1"/>
    <col min="2" max="2" width="53.28125" style="0" customWidth="1"/>
    <col min="3" max="3" width="37.57421875" style="0" customWidth="1"/>
  </cols>
  <sheetData>
    <row r="1" spans="2:3" ht="15" customHeight="1">
      <c r="B1" s="13" t="s">
        <v>160</v>
      </c>
      <c r="C1" s="35"/>
    </row>
    <row r="2" ht="12.75">
      <c r="B2" s="13"/>
    </row>
    <row r="3" spans="1:4" ht="69" customHeight="1">
      <c r="A3" s="123" t="s">
        <v>88</v>
      </c>
      <c r="B3" s="123"/>
      <c r="C3" s="123"/>
      <c r="D3" s="37"/>
    </row>
    <row r="4" spans="1:4" ht="9" customHeight="1">
      <c r="A4" s="36"/>
      <c r="B4" s="36"/>
      <c r="C4" s="36"/>
      <c r="D4" s="37"/>
    </row>
    <row r="6" spans="1:3" ht="30.75" customHeight="1">
      <c r="A6" s="38" t="s">
        <v>14</v>
      </c>
      <c r="B6" s="38" t="s">
        <v>15</v>
      </c>
      <c r="C6" s="39" t="s">
        <v>16</v>
      </c>
    </row>
    <row r="7" spans="1:3" ht="17.25" customHeight="1">
      <c r="A7" s="124" t="s">
        <v>128</v>
      </c>
      <c r="B7" s="124"/>
      <c r="C7" s="124"/>
    </row>
    <row r="8" spans="1:3" ht="25.5">
      <c r="A8" s="94">
        <v>1</v>
      </c>
      <c r="B8" s="95" t="s">
        <v>129</v>
      </c>
      <c r="C8" s="95" t="s">
        <v>130</v>
      </c>
    </row>
    <row r="9" spans="1:3" ht="17.25" customHeight="1">
      <c r="A9" s="125" t="s">
        <v>144</v>
      </c>
      <c r="B9" s="126"/>
      <c r="C9" s="127"/>
    </row>
    <row r="10" spans="1:3" ht="18" customHeight="1">
      <c r="A10" s="94">
        <v>1</v>
      </c>
      <c r="B10" s="95" t="s">
        <v>69</v>
      </c>
      <c r="C10" s="95"/>
    </row>
    <row r="11" spans="1:3" ht="17.25" customHeight="1">
      <c r="A11" s="125" t="s">
        <v>145</v>
      </c>
      <c r="B11" s="126"/>
      <c r="C11" s="127"/>
    </row>
    <row r="12" spans="1:3" ht="21.75" customHeight="1">
      <c r="A12" s="94">
        <v>1</v>
      </c>
      <c r="B12" s="95" t="s">
        <v>75</v>
      </c>
      <c r="C12" s="95"/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Asia</cp:lastModifiedBy>
  <cp:lastPrinted>2013-03-11T08:14:14Z</cp:lastPrinted>
  <dcterms:created xsi:type="dcterms:W3CDTF">2004-04-21T13:58:08Z</dcterms:created>
  <dcterms:modified xsi:type="dcterms:W3CDTF">2013-03-21T11:43:28Z</dcterms:modified>
  <cp:category/>
  <cp:version/>
  <cp:contentType/>
  <cp:contentStatus/>
</cp:coreProperties>
</file>