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85" windowWidth="12000" windowHeight="3120" tabRatio="694" activeTab="2"/>
  </bookViews>
  <sheets>
    <sheet name="informacje ogólne" sheetId="1" r:id="rId1"/>
    <sheet name="budynki" sheetId="2" r:id="rId2"/>
    <sheet name="auta" sheetId="3" r:id="rId3"/>
    <sheet name="szkody" sheetId="4" r:id="rId4"/>
    <sheet name="środki trwałe" sheetId="5" r:id="rId5"/>
    <sheet name="lokalizacje" sheetId="6" r:id="rId6"/>
  </sheets>
  <definedNames>
    <definedName name="_xlnm.Print_Area" localSheetId="2">'auta'!$A$1:$P$39</definedName>
    <definedName name="_xlnm.Print_Area" localSheetId="1">'budynki'!$A$1:$Z$37</definedName>
    <definedName name="_xlnm.Print_Area" localSheetId="3">'szkody'!$A$1:$C$21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<sst xmlns="http://schemas.openxmlformats.org/spreadsheetml/2006/main" count="565" uniqueCount="346">
  <si>
    <t>RAZEM</t>
  </si>
  <si>
    <t>Informacje o szkodach w ostatnich 3 latach</t>
  </si>
  <si>
    <t>Liczba szkód</t>
  </si>
  <si>
    <t>Suma wypłaconych odszkodowań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</si>
  <si>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</si>
  <si>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</si>
  <si>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</si>
  <si>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</si>
  <si>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</si>
  <si>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</si>
  <si>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</si>
  <si>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</si>
  <si>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</si>
  <si>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</si>
  <si>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</si>
  <si>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</si>
  <si>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</si>
  <si>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</si>
  <si>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</si>
  <si>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</si>
  <si>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</si>
  <si>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</si>
  <si>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</si>
  <si>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</si>
  <si>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</si>
  <si>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</si>
  <si>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</si>
  <si>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</si>
  <si>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</si>
  <si>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</si>
  <si>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</si>
  <si>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</si>
  <si>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</si>
  <si>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</si>
  <si>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</si>
  <si>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</si>
  <si>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</si>
  <si>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</si>
  <si>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</si>
  <si>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</si>
  <si>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</si>
  <si>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</si>
  <si>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</si>
  <si>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</si>
  <si>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</si>
  <si>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</si>
  <si>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</si>
  <si>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</si>
  <si>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</si>
  <si>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</si>
  <si>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</si>
  <si>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</si>
  <si>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</si>
  <si>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</si>
  <si>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</si>
  <si>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</si>
  <si>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</si>
  <si>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</si>
  <si>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</si>
  <si>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</si>
  <si>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</si>
  <si>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</si>
  <si>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</si>
  <si>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</si>
  <si>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</si>
  <si>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Urząd Gminy</t>
  </si>
  <si>
    <t>742-10-13-713</t>
  </si>
  <si>
    <t xml:space="preserve">Gminny Ośrodek Kultury </t>
  </si>
  <si>
    <t>742-00-12-516</t>
  </si>
  <si>
    <t>Biblioteka</t>
  </si>
  <si>
    <t>Gminny Ośrodek Pomocy Społecznej</t>
  </si>
  <si>
    <t>742-18-65-422</t>
  </si>
  <si>
    <t>Zespół Szkół w Barcianach</t>
  </si>
  <si>
    <t>742-22-43-065</t>
  </si>
  <si>
    <t>Zespół Szkół w Drogoszach</t>
  </si>
  <si>
    <t>742-22-43-042</t>
  </si>
  <si>
    <t>Zespół Szkół w Mołtajnach</t>
  </si>
  <si>
    <t>742-22-24-398</t>
  </si>
  <si>
    <t>Zespół Szkół w Windzie</t>
  </si>
  <si>
    <t>742-22-43-059</t>
  </si>
  <si>
    <t>Zakład Gospodarki Komunalnej i Mieszkaniowej w Barcianach</t>
  </si>
  <si>
    <t>742-10-05-151</t>
  </si>
  <si>
    <t>Tabela nr 1 - Informacje ogólne do oceny ryzyka w Gminie Barciany</t>
  </si>
  <si>
    <t>000532777</t>
  </si>
  <si>
    <t xml:space="preserve">ul. Kościuszki 2, 11-410 Barciany </t>
  </si>
  <si>
    <t>ul. Kościuszki 2, 11-410 Barciany</t>
  </si>
  <si>
    <t>Ul. Piotrowskiego 1, 11-410 Barciany</t>
  </si>
  <si>
    <t>ul. Nowa 1a, 11-410 Barciany</t>
  </si>
  <si>
    <t>Drogosze 40, 11-410 Barciany</t>
  </si>
  <si>
    <t>Mołtajny 1, 11-410 Barciany</t>
  </si>
  <si>
    <t>Winda 6, 11-410 Barciany</t>
  </si>
  <si>
    <t>Ul. Wojska Polskiego 2, 11-410 Barciany</t>
  </si>
  <si>
    <r>
      <t>Ul.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Wojska Polskiego 7, 11-410 Barciany</t>
    </r>
  </si>
  <si>
    <t>Adres</t>
  </si>
  <si>
    <t>1. Urząd Gminy</t>
  </si>
  <si>
    <t>Tabela nr 2 - Wykaz budynków i budowli w Gminie Barciany</t>
  </si>
  <si>
    <t xml:space="preserve">2. Gminny Ośrodek Kultury </t>
  </si>
  <si>
    <t>3. Biblioteka</t>
  </si>
  <si>
    <t>4. Gminny Ośrodek Pomocy Społecznej</t>
  </si>
  <si>
    <t>5. Zespół Szkół w Barcianach</t>
  </si>
  <si>
    <t>6. Zespół Szkół w Drogoszach</t>
  </si>
  <si>
    <t>7. Zespół Szkół w Mołtajnach</t>
  </si>
  <si>
    <t>8. Zespół Szkół w Windzie</t>
  </si>
  <si>
    <t>9. Zakład Gospodarki Komunalnej i Mieszkaniowej w Barcianach</t>
  </si>
  <si>
    <t>WYKAZ LOKALIZACJI, W KTÓRYCH PROWADZONA JEST DZIAŁALNOŚĆ ORAZ LOKALIZACJI, GDZIE ZNAJDUJE SIĘ MIENIE NALEŻĄCE DO JEDNOSTEK GMINY BARCIANY. (nie wykazane w załączniku nr 1 - poniższy wykaz nie musi być pełnym wykazem lokalizacji)</t>
  </si>
  <si>
    <t>OC komunikacyjne</t>
  </si>
  <si>
    <t>Auto Casco</t>
  </si>
  <si>
    <t>OC dróg</t>
  </si>
  <si>
    <t>Szyby</t>
  </si>
  <si>
    <t>OC ogólne</t>
  </si>
  <si>
    <t>Budynek szkoły</t>
  </si>
  <si>
    <t>Sala sportowa</t>
  </si>
  <si>
    <t>budżetowa</t>
  </si>
  <si>
    <t>nie</t>
  </si>
  <si>
    <t>-</t>
  </si>
  <si>
    <t>księgowa brutto</t>
  </si>
  <si>
    <t>przeciwpożarowe: gaśnice - proszkowa 6 kg. - 5 szt., proszkowa 2 kg. - 2 szt., śniegowa - 1 sztuka; hydranty - 2 szt., przeciwkradzieżowe: 4 wejścia do budynku, jedne drzwi drewniane, pozostałe aluminiowe,wewnętrzne kraty w oknach na parterze w bibliotece, w kuchni i na półpiętrze, 6 zamków: 2xWilka, 4xLob; urządzenia alarmowe posiadają sygnalizację świetlną i dźwiękową</t>
  </si>
  <si>
    <t>cegła pełna</t>
  </si>
  <si>
    <t>płyta żelbetonowa</t>
  </si>
  <si>
    <t>blacha</t>
  </si>
  <si>
    <t>blacha a w środku steropian</t>
  </si>
  <si>
    <t>konstrukcja stalowa</t>
  </si>
  <si>
    <t>bardzo dobra</t>
  </si>
  <si>
    <t>dobra</t>
  </si>
  <si>
    <t>dobra 0- okna PCV</t>
  </si>
  <si>
    <t>brak</t>
  </si>
  <si>
    <t>bardzo dobry</t>
  </si>
  <si>
    <t>tak</t>
  </si>
  <si>
    <t>zabezpieczenia wg przepisów ppoż.</t>
  </si>
  <si>
    <t>Winda</t>
  </si>
  <si>
    <t>cegła</t>
  </si>
  <si>
    <t>płyty żelbetonowe</t>
  </si>
  <si>
    <t>DOBRY</t>
  </si>
  <si>
    <t>NIE DOTYCZY</t>
  </si>
  <si>
    <t>krokwie, papa, dachówka</t>
  </si>
  <si>
    <t>2108 M2</t>
  </si>
  <si>
    <t>TAK</t>
  </si>
  <si>
    <t>NIE</t>
  </si>
  <si>
    <t>działalność wspomagająca edukację</t>
  </si>
  <si>
    <t>kulturalno - oświatowo - rozrywkowa</t>
  </si>
  <si>
    <t>place zabaw</t>
  </si>
  <si>
    <t>Budynek GOK</t>
  </si>
  <si>
    <t>budynek użytecznośc i publicznej</t>
  </si>
  <si>
    <t>gaśnic, koce p-poż, kraty</t>
  </si>
  <si>
    <t>Barciany, ul. Kościuszki 2</t>
  </si>
  <si>
    <t>pomoc społeczna</t>
  </si>
  <si>
    <t>1. Gminny Ośrodek Pomocy Społecznej</t>
  </si>
  <si>
    <t xml:space="preserve">11-410, Barciany ul. Piotrowskiego1 </t>
  </si>
  <si>
    <t>gaśnice proszkowe 2 szt, dozór pracowniczy pon-pt w godz. 6.00-19.00</t>
  </si>
  <si>
    <t>place zabaw, szatnia, stołówka</t>
  </si>
  <si>
    <t>przeciwpożarowe: gaśnice - 12 szt., hydranty - 6 szt., przeciwkradzieżowe : urządzenie alarmowe, w budynku szkolnym bez Sali sportowej i kuchni, sygnalizacja dźwiękowa wewnątrz i na zewnątrz budynku, kontakt z agencją ochrony</t>
  </si>
  <si>
    <t>cegła kratówka i cegła pełna</t>
  </si>
  <si>
    <t>płyty żerańskie</t>
  </si>
  <si>
    <t>konstrukcja pławiowo-krokwiowo-stalowa. Pokrycie dachu z blachy fałdowej na deskowaniu.</t>
  </si>
  <si>
    <t>dobry</t>
  </si>
  <si>
    <t>nie dotyczy</t>
  </si>
  <si>
    <t>Piwnica,parter,Ipiętro</t>
  </si>
  <si>
    <t>oczyszczalnie ścieków</t>
  </si>
  <si>
    <t>zarządzanie nieruchomościami wykonywane na zlecenie</t>
  </si>
  <si>
    <t>2. Zakład Gospodarki Komunalnej i Mieszkaniowej w Barcianach</t>
  </si>
  <si>
    <t>URSUS</t>
  </si>
  <si>
    <t>C3603P</t>
  </si>
  <si>
    <t>OLM 968U</t>
  </si>
  <si>
    <t>U912</t>
  </si>
  <si>
    <t>OLH 6280</t>
  </si>
  <si>
    <t>Koparko-ładowarka</t>
  </si>
  <si>
    <t>JCB 3CXS</t>
  </si>
  <si>
    <t>A0SB400</t>
  </si>
  <si>
    <t>Przyczepa</t>
  </si>
  <si>
    <t>OLP 615H</t>
  </si>
  <si>
    <t>T528</t>
  </si>
  <si>
    <t>OLV 8932</t>
  </si>
  <si>
    <t>JMT</t>
  </si>
  <si>
    <t>OLV 4733</t>
  </si>
  <si>
    <t>Scania</t>
  </si>
  <si>
    <t>P94</t>
  </si>
  <si>
    <t>DB4X2NB220</t>
  </si>
  <si>
    <t>NO 97792</t>
  </si>
  <si>
    <t>SANOK D47A</t>
  </si>
  <si>
    <t>OLP 980K</t>
  </si>
  <si>
    <t>MEPROZET</t>
  </si>
  <si>
    <t>PN-70</t>
  </si>
  <si>
    <t>MEP090260</t>
  </si>
  <si>
    <t>wóz ascenizacyjny</t>
  </si>
  <si>
    <t>Peugeot</t>
  </si>
  <si>
    <t>Partner</t>
  </si>
  <si>
    <t>VF35BWJYF</t>
  </si>
  <si>
    <t>NJE 28LC</t>
  </si>
  <si>
    <t>MTZ</t>
  </si>
  <si>
    <t>82A</t>
  </si>
  <si>
    <t>SZBA1G33X81X11334</t>
  </si>
  <si>
    <t>ciagnik rolniczy</t>
  </si>
  <si>
    <t>Teknamotor</t>
  </si>
  <si>
    <t>Skorpion 250</t>
  </si>
  <si>
    <t>SVA180R258T000022</t>
  </si>
  <si>
    <t>rębak do gałęzi</t>
  </si>
  <si>
    <t>Volkswagen</t>
  </si>
  <si>
    <t>Transporter Caravelle D CL</t>
  </si>
  <si>
    <t>WV2ZZZ70ZSH046731</t>
  </si>
  <si>
    <t>samochód ciężarowy</t>
  </si>
  <si>
    <t>Pronar</t>
  </si>
  <si>
    <t>T672</t>
  </si>
  <si>
    <t>SZB6720XX81X01546</t>
  </si>
  <si>
    <t>SZB6720XX81X01707</t>
  </si>
  <si>
    <t>6m3</t>
  </si>
  <si>
    <t>09184</t>
  </si>
  <si>
    <t>NKE 81SC</t>
  </si>
  <si>
    <t>NKE Y547</t>
  </si>
  <si>
    <t>NKE 82SC</t>
  </si>
  <si>
    <t>NKE 37KR</t>
  </si>
  <si>
    <t>NKE 96PG</t>
  </si>
  <si>
    <t>NKE 97PG</t>
  </si>
  <si>
    <t>przyczepa</t>
  </si>
  <si>
    <t>przyczepa jednoosiowa</t>
  </si>
  <si>
    <t>specjalny do wywozu śmieci</t>
  </si>
  <si>
    <t>wóz asenizacyjny</t>
  </si>
  <si>
    <t>pojazd samobieżny</t>
  </si>
  <si>
    <t>ciągnik rolniczy</t>
  </si>
  <si>
    <t>edukacyjna</t>
  </si>
  <si>
    <t>ul. Nowa 1a</t>
  </si>
  <si>
    <t>biblioteczna</t>
  </si>
  <si>
    <t>2. Biblioteka</t>
  </si>
  <si>
    <t>3. Zakład Gospodarki Komunalnej i Mieszkaniowej w Barcianach</t>
  </si>
  <si>
    <t>cmentarze</t>
  </si>
  <si>
    <t>Budynek mieszkalny</t>
  </si>
  <si>
    <t>Strażnica OSP</t>
  </si>
  <si>
    <t>Budynek szkolny</t>
  </si>
  <si>
    <t>Budynek gospodarczy - garaże</t>
  </si>
  <si>
    <t>Budynek biurowy</t>
  </si>
  <si>
    <t>Budynek Klub</t>
  </si>
  <si>
    <t xml:space="preserve">ppoż: gaśnice proszkowe 7 szt., P.-kradzieżowe: 1szt. drzwi posiadają 2 zamki wielozatrzaskowe, 2 szt. drzwi posiadają po jednym zamku zwykłym, czujniki ruchu, system alarmowy dźwiękowy, powiadomienie  agencji ochrony, całodobowy dozór agencji ochrony </t>
  </si>
  <si>
    <t>Arklity</t>
  </si>
  <si>
    <t>Sławosze</t>
  </si>
  <si>
    <t>Barciany</t>
  </si>
  <si>
    <t>Podławki</t>
  </si>
  <si>
    <t>ul. Szkolna 3, Barciany</t>
  </si>
  <si>
    <t>Autosan</t>
  </si>
  <si>
    <t>H9/21</t>
  </si>
  <si>
    <t>Autobus</t>
  </si>
  <si>
    <t>SUPSW3AAPY3021845</t>
  </si>
  <si>
    <t>Mercedes</t>
  </si>
  <si>
    <t>320E</t>
  </si>
  <si>
    <t>WDB30012113056059</t>
  </si>
  <si>
    <t>Volksvagen</t>
  </si>
  <si>
    <t>Transporter</t>
  </si>
  <si>
    <t>WV2ZZZ7H5X007959</t>
  </si>
  <si>
    <t>Nordverk</t>
  </si>
  <si>
    <t>Maszyna drogowa</t>
  </si>
  <si>
    <t>FSC Star</t>
  </si>
  <si>
    <t>244L</t>
  </si>
  <si>
    <t>NKE C753</t>
  </si>
  <si>
    <t>Jelcz</t>
  </si>
  <si>
    <t>NKE C979</t>
  </si>
  <si>
    <t>FSC Lublin</t>
  </si>
  <si>
    <t>Żuk A15</t>
  </si>
  <si>
    <t>NKE J354</t>
  </si>
  <si>
    <t>Deawoo Motor</t>
  </si>
  <si>
    <t>Lublin 3524</t>
  </si>
  <si>
    <t>SUL352417X0014549</t>
  </si>
  <si>
    <t>OTK 1237</t>
  </si>
  <si>
    <t>Star200</t>
  </si>
  <si>
    <t>NKE W240</t>
  </si>
  <si>
    <t>Landrover</t>
  </si>
  <si>
    <t>Defender 110</t>
  </si>
  <si>
    <t>SALLDHMF8KA921672</t>
  </si>
  <si>
    <t>NKE L066</t>
  </si>
  <si>
    <t>Deawoo Lanos</t>
  </si>
  <si>
    <t>Osobowy</t>
  </si>
  <si>
    <t>SUPTF69YDWW009128</t>
  </si>
  <si>
    <t>ONE 4453</t>
  </si>
  <si>
    <t>Renault Megane</t>
  </si>
  <si>
    <t>Hatchback06</t>
  </si>
  <si>
    <t>VF1LMSFB538694919</t>
  </si>
  <si>
    <t>Star</t>
  </si>
  <si>
    <t>NKE A531</t>
  </si>
  <si>
    <t>Rodzaj</t>
  </si>
  <si>
    <t>40+12</t>
  </si>
  <si>
    <t>52+1</t>
  </si>
  <si>
    <t>41+12</t>
  </si>
  <si>
    <t>OLO 8164</t>
  </si>
  <si>
    <t>NKE W697</t>
  </si>
  <si>
    <t>NKE 85FA</t>
  </si>
  <si>
    <t>NKE V278</t>
  </si>
  <si>
    <t>A048 144</t>
  </si>
  <si>
    <t>OLD 339B</t>
  </si>
  <si>
    <t>OLB 468C</t>
  </si>
  <si>
    <t>OLA 023K</t>
  </si>
  <si>
    <t>pożarniczy</t>
  </si>
  <si>
    <t>ciężarowy</t>
  </si>
  <si>
    <t>osobowy</t>
  </si>
  <si>
    <t>dostawczo-osobowy</t>
  </si>
  <si>
    <t>NKE 40HX</t>
  </si>
  <si>
    <t>Tabela nr 3 - Wykaz pojazdów w Gminie Barciany</t>
  </si>
  <si>
    <t>Tabela nr 4 - Szkodowość w Gminie Barciany</t>
  </si>
  <si>
    <t>Tabela nr 5</t>
  </si>
  <si>
    <t>Raport szkodowy opracowany na podstawie danych od Ubezpieczyciela - stan na dzień 28.02.2013 r.</t>
  </si>
  <si>
    <t>Ryzyko</t>
  </si>
  <si>
    <t>Ogień i inne zdarzenia losowe</t>
  </si>
  <si>
    <t>Elementy mające wpływ na ocenę ryzyka</t>
  </si>
  <si>
    <t xml:space="preserve">Czy w konstrukcji budynków występuje płyta warstwowa? </t>
  </si>
  <si>
    <t xml:space="preserve">Czy od 1997 r. wystąpiło w jednostce ryzyko powodzi? </t>
  </si>
  <si>
    <t>jednostka samorządu terytorialnego</t>
  </si>
  <si>
    <t>18.09.2013 18.09.2014</t>
  </si>
  <si>
    <t>17.09.2014 17.09.2015</t>
  </si>
  <si>
    <t>07.08.2013 07.08.2014</t>
  </si>
  <si>
    <t>06.08.2014 06.08.2015</t>
  </si>
  <si>
    <t>17.07.2013 17.07.2014</t>
  </si>
  <si>
    <t>16.07.2014 16.07.2015</t>
  </si>
  <si>
    <t>29.10.2013 29.10.2014</t>
  </si>
  <si>
    <t>28.10.2014 28.10.2015</t>
  </si>
  <si>
    <t>28.03.2014 28.03.2015</t>
  </si>
  <si>
    <t>27.03.2015 27.03.2016</t>
  </si>
  <si>
    <t>01.01.2014 01.01.2015</t>
  </si>
  <si>
    <t>31.12.2014 31.12.2015</t>
  </si>
  <si>
    <t>05.04.2013 05.04.2014</t>
  </si>
  <si>
    <t>04.04.2014 04.04.2015</t>
  </si>
  <si>
    <t>06.01.2014 06.01.2015</t>
  </si>
  <si>
    <t>05.01.2015 05.01.2016</t>
  </si>
  <si>
    <t>05.08.2013 05.08.2014</t>
  </si>
  <si>
    <t>04.08.2014 04.08.2015</t>
  </si>
  <si>
    <t>14.12.2013 14.12.2014</t>
  </si>
  <si>
    <t>13.12.2014 13.12.2015</t>
  </si>
  <si>
    <t>19.03.2014 19.03.2015</t>
  </si>
  <si>
    <t>18.03.2015 18.03.2016</t>
  </si>
  <si>
    <t>26.03.2014 26.03.2015</t>
  </si>
  <si>
    <t>25.03.2015 25.03.2016</t>
  </si>
  <si>
    <t>13.10.2013 13.10.2014</t>
  </si>
  <si>
    <t>12.10.2014 12.10.2015</t>
  </si>
  <si>
    <t>12.12.2013 12.12.2014</t>
  </si>
  <si>
    <t>11.12.2014 11.12.2015</t>
  </si>
  <si>
    <t>04.01.2014 04.01.2015</t>
  </si>
  <si>
    <t>03.01.2015 03.01.2016</t>
  </si>
  <si>
    <t>27.07.2013 27.07.2014</t>
  </si>
  <si>
    <t>26.07.2014 26.07.2015</t>
  </si>
  <si>
    <t>10.08.2013 10.08.2014</t>
  </si>
  <si>
    <t>09.08.2014 09.08.2015</t>
  </si>
  <si>
    <t>17.03.2014 17.03.2015</t>
  </si>
  <si>
    <t>16.03.2015 16.03.2016</t>
  </si>
  <si>
    <t>22.06.2013 22.06.2014</t>
  </si>
  <si>
    <t>21.06.2014 21.06.2015</t>
  </si>
  <si>
    <t>23.04.2013 23.04.2014</t>
  </si>
  <si>
    <t>22.04.2014 22.04.2015</t>
  </si>
  <si>
    <t>05.03.2014 05.03.2015</t>
  </si>
  <si>
    <t>04.03.2015 04.03.2016</t>
  </si>
  <si>
    <t>obiekt monitorowany, system alarmowy</t>
  </si>
  <si>
    <t>Barciany ul. Szkolna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</si>
</sst>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8" fontId="1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63" applyFont="1" applyAlignment="1">
      <alignment/>
    </xf>
    <xf numFmtId="44" fontId="6" fillId="0" borderId="0" xfId="63" applyFont="1" applyAlignment="1">
      <alignment horizontal="right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0" fillId="0" borderId="13" xfId="63" applyFont="1" applyFill="1" applyBorder="1" applyAlignment="1">
      <alignment horizontal="center" vertical="center" wrapText="1"/>
    </xf>
    <xf numFmtId="44" fontId="0" fillId="0" borderId="12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vertical="center"/>
    </xf>
    <xf numFmtId="44" fontId="0" fillId="0" borderId="0" xfId="63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1" fillId="33" borderId="10" xfId="0" applyFont="1" applyFill="1" applyBorder="1" applyAlignment="1">
      <alignment horizontal="right" vertical="center" wrapText="1"/>
    </xf>
    <xf numFmtId="44" fontId="1" fillId="0" borderId="0" xfId="63" applyFont="1" applyAlignment="1">
      <alignment horizontal="center" wrapText="1"/>
    </xf>
    <xf numFmtId="44" fontId="1" fillId="33" borderId="10" xfId="63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 wrapText="1"/>
    </xf>
    <xf numFmtId="44" fontId="0" fillId="0" borderId="0" xfId="63" applyFont="1" applyAlignment="1">
      <alignment horizont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0" fillId="0" borderId="0" xfId="63" applyFont="1" applyAlignment="1">
      <alignment/>
    </xf>
    <xf numFmtId="44" fontId="0" fillId="33" borderId="10" xfId="63" applyFont="1" applyFill="1" applyBorder="1" applyAlignment="1">
      <alignment/>
    </xf>
    <xf numFmtId="44" fontId="0" fillId="0" borderId="10" xfId="63" applyFont="1" applyBorder="1" applyAlignment="1">
      <alignment vertical="top" wrapText="1"/>
    </xf>
    <xf numFmtId="44" fontId="1" fillId="35" borderId="15" xfId="63" applyFont="1" applyFill="1" applyBorder="1" applyAlignment="1">
      <alignment horizontal="right"/>
    </xf>
    <xf numFmtId="44" fontId="1" fillId="0" borderId="10" xfId="63" applyFont="1" applyFill="1" applyBorder="1" applyAlignment="1">
      <alignment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top" wrapText="1"/>
    </xf>
    <xf numFmtId="0" fontId="13" fillId="33" borderId="10" xfId="0" applyFont="1" applyFill="1" applyBorder="1" applyAlignment="1">
      <alignment vertical="center" wrapText="1"/>
    </xf>
    <xf numFmtId="44" fontId="13" fillId="33" borderId="10" xfId="63" applyFont="1" applyFill="1" applyBorder="1" applyAlignment="1">
      <alignment horizontal="left" vertical="center" wrapText="1"/>
    </xf>
    <xf numFmtId="44" fontId="0" fillId="0" borderId="13" xfId="63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0" borderId="0" xfId="63" applyFont="1" applyFill="1" applyAlignment="1">
      <alignment vertical="center"/>
    </xf>
    <xf numFmtId="44" fontId="0" fillId="33" borderId="12" xfId="63" applyFont="1" applyFill="1" applyBorder="1" applyAlignment="1">
      <alignment vertical="center"/>
    </xf>
    <xf numFmtId="44" fontId="0" fillId="33" borderId="10" xfId="63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4" fontId="1" fillId="33" borderId="10" xfId="63" applyFont="1" applyFill="1" applyBorder="1" applyAlignment="1">
      <alignment horizontal="left" vertical="center" wrapText="1"/>
    </xf>
    <xf numFmtId="44" fontId="0" fillId="0" borderId="13" xfId="63" applyFont="1" applyFill="1" applyBorder="1" applyAlignment="1">
      <alignment horizontal="center" vertical="center" wrapText="1"/>
    </xf>
    <xf numFmtId="44" fontId="0" fillId="0" borderId="12" xfId="63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4" fontId="1" fillId="0" borderId="27" xfId="63" applyFont="1" applyFill="1" applyBorder="1" applyAlignment="1">
      <alignment horizontal="center" vertical="center" wrapText="1"/>
    </xf>
    <xf numFmtId="44" fontId="1" fillId="0" borderId="11" xfId="63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36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4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80" zoomScaleNormal="80" zoomScaleSheetLayoutView="80" zoomScalePageLayoutView="0" workbookViewId="0" topLeftCell="C1">
      <selection activeCell="G13" sqref="G13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35.421875" style="0" customWidth="1"/>
    <col min="4" max="4" width="22.00390625" style="36" customWidth="1"/>
    <col min="5" max="5" width="21.00390625" style="36" customWidth="1"/>
    <col min="6" max="6" width="31.140625" style="36" customWidth="1"/>
    <col min="7" max="7" width="15.7109375" style="0" customWidth="1"/>
    <col min="8" max="8" width="17.140625" style="36" customWidth="1"/>
    <col min="9" max="12" width="19.8515625" style="0" customWidth="1"/>
  </cols>
  <sheetData>
    <row r="1" spans="1:7" ht="12.75">
      <c r="A1" s="18" t="s">
        <v>82</v>
      </c>
      <c r="G1" s="47"/>
    </row>
    <row r="3" spans="1:12" ht="72">
      <c r="A3" s="57" t="s">
        <v>4</v>
      </c>
      <c r="B3" s="57" t="s">
        <v>5</v>
      </c>
      <c r="C3" s="57" t="s">
        <v>93</v>
      </c>
      <c r="D3" s="57" t="s">
        <v>6</v>
      </c>
      <c r="E3" s="57" t="s">
        <v>7</v>
      </c>
      <c r="F3" s="58" t="s">
        <v>30</v>
      </c>
      <c r="G3" s="50" t="s">
        <v>8</v>
      </c>
      <c r="H3" s="50" t="s">
        <v>29</v>
      </c>
      <c r="I3" s="50" t="s">
        <v>298</v>
      </c>
      <c r="J3" s="50" t="s">
        <v>299</v>
      </c>
      <c r="K3" s="50" t="s">
        <v>300</v>
      </c>
      <c r="L3" s="50" t="s">
        <v>31</v>
      </c>
    </row>
    <row r="4" spans="1:12" s="63" customFormat="1" ht="30" customHeight="1">
      <c r="A4" s="59">
        <v>1</v>
      </c>
      <c r="B4" s="113" t="s">
        <v>65</v>
      </c>
      <c r="C4" s="113" t="s">
        <v>92</v>
      </c>
      <c r="D4" s="114" t="s">
        <v>66</v>
      </c>
      <c r="E4" s="115" t="s">
        <v>83</v>
      </c>
      <c r="F4" s="61" t="s">
        <v>301</v>
      </c>
      <c r="G4" s="2">
        <v>27</v>
      </c>
      <c r="H4" s="2" t="s">
        <v>114</v>
      </c>
      <c r="I4" s="62" t="s">
        <v>223</v>
      </c>
      <c r="J4" s="62" t="s">
        <v>113</v>
      </c>
      <c r="K4" s="62" t="s">
        <v>113</v>
      </c>
      <c r="L4" s="62" t="s">
        <v>114</v>
      </c>
    </row>
    <row r="5" spans="1:12" s="63" customFormat="1" ht="30" customHeight="1">
      <c r="A5" s="59">
        <v>2</v>
      </c>
      <c r="B5" s="113" t="s">
        <v>67</v>
      </c>
      <c r="C5" s="64" t="s">
        <v>84</v>
      </c>
      <c r="D5" s="59" t="s">
        <v>68</v>
      </c>
      <c r="E5" s="60">
        <v>519536084</v>
      </c>
      <c r="F5" s="61" t="s">
        <v>139</v>
      </c>
      <c r="G5" s="2">
        <v>5</v>
      </c>
      <c r="H5" s="2" t="s">
        <v>114</v>
      </c>
      <c r="I5" s="2" t="s">
        <v>140</v>
      </c>
      <c r="J5" s="62" t="s">
        <v>113</v>
      </c>
      <c r="K5" s="62" t="s">
        <v>113</v>
      </c>
      <c r="L5" s="62">
        <v>12</v>
      </c>
    </row>
    <row r="6" spans="1:12" s="63" customFormat="1" ht="30" customHeight="1">
      <c r="A6" s="59">
        <v>3</v>
      </c>
      <c r="B6" s="113" t="s">
        <v>69</v>
      </c>
      <c r="C6" s="64" t="s">
        <v>85</v>
      </c>
      <c r="D6" s="59" t="s">
        <v>68</v>
      </c>
      <c r="E6" s="60">
        <v>519536084</v>
      </c>
      <c r="F6" s="61" t="s">
        <v>220</v>
      </c>
      <c r="G6" s="2">
        <v>2</v>
      </c>
      <c r="H6" s="2" t="s">
        <v>114</v>
      </c>
      <c r="I6" s="2" t="s">
        <v>114</v>
      </c>
      <c r="J6" s="62" t="s">
        <v>113</v>
      </c>
      <c r="K6" s="62" t="s">
        <v>113</v>
      </c>
      <c r="L6" s="69" t="s">
        <v>114</v>
      </c>
    </row>
    <row r="7" spans="1:12" s="63" customFormat="1" ht="30" customHeight="1">
      <c r="A7" s="59">
        <v>4</v>
      </c>
      <c r="B7" s="113" t="s">
        <v>70</v>
      </c>
      <c r="C7" s="64" t="s">
        <v>86</v>
      </c>
      <c r="D7" s="59" t="s">
        <v>71</v>
      </c>
      <c r="E7" s="60">
        <v>510862907</v>
      </c>
      <c r="F7" s="61" t="s">
        <v>145</v>
      </c>
      <c r="G7" s="2">
        <v>13</v>
      </c>
      <c r="H7" s="2" t="s">
        <v>114</v>
      </c>
      <c r="I7" s="2" t="s">
        <v>114</v>
      </c>
      <c r="J7" s="62" t="s">
        <v>113</v>
      </c>
      <c r="K7" s="62" t="s">
        <v>113</v>
      </c>
      <c r="L7" s="69" t="s">
        <v>114</v>
      </c>
    </row>
    <row r="8" spans="1:12" s="63" customFormat="1" ht="30" customHeight="1">
      <c r="A8" s="59">
        <v>5</v>
      </c>
      <c r="B8" s="113" t="s">
        <v>72</v>
      </c>
      <c r="C8" s="64" t="s">
        <v>87</v>
      </c>
      <c r="D8" s="59" t="s">
        <v>73</v>
      </c>
      <c r="E8" s="60">
        <v>281094351</v>
      </c>
      <c r="F8" s="61" t="s">
        <v>218</v>
      </c>
      <c r="G8" s="2">
        <v>40</v>
      </c>
      <c r="H8" s="2">
        <v>218</v>
      </c>
      <c r="I8" s="62" t="s">
        <v>149</v>
      </c>
      <c r="J8" s="62" t="s">
        <v>113</v>
      </c>
      <c r="K8" s="62" t="s">
        <v>113</v>
      </c>
      <c r="L8" s="62" t="s">
        <v>114</v>
      </c>
    </row>
    <row r="9" spans="1:12" s="63" customFormat="1" ht="30" customHeight="1">
      <c r="A9" s="59">
        <v>6</v>
      </c>
      <c r="B9" s="113" t="s">
        <v>74</v>
      </c>
      <c r="C9" s="64" t="s">
        <v>88</v>
      </c>
      <c r="D9" s="59" t="s">
        <v>75</v>
      </c>
      <c r="E9" s="60">
        <v>281091536</v>
      </c>
      <c r="F9" s="61" t="s">
        <v>138</v>
      </c>
      <c r="G9" s="2">
        <v>28</v>
      </c>
      <c r="H9" s="2">
        <v>205</v>
      </c>
      <c r="I9" s="2" t="s">
        <v>149</v>
      </c>
      <c r="J9" s="62" t="s">
        <v>113</v>
      </c>
      <c r="K9" s="62" t="s">
        <v>113</v>
      </c>
      <c r="L9" s="2" t="s">
        <v>114</v>
      </c>
    </row>
    <row r="10" spans="1:12" s="63" customFormat="1" ht="30" customHeight="1">
      <c r="A10" s="59">
        <v>7</v>
      </c>
      <c r="B10" s="113" t="s">
        <v>76</v>
      </c>
      <c r="C10" s="64" t="s">
        <v>89</v>
      </c>
      <c r="D10" s="59" t="s">
        <v>77</v>
      </c>
      <c r="E10" s="60">
        <v>280531708</v>
      </c>
      <c r="F10" s="59" t="s">
        <v>112</v>
      </c>
      <c r="G10" s="2">
        <v>27</v>
      </c>
      <c r="H10" s="2">
        <v>183</v>
      </c>
      <c r="I10" s="62" t="s">
        <v>114</v>
      </c>
      <c r="J10" s="62" t="s">
        <v>113</v>
      </c>
      <c r="K10" s="62" t="s">
        <v>113</v>
      </c>
      <c r="L10" s="2" t="s">
        <v>114</v>
      </c>
    </row>
    <row r="11" spans="1:12" s="63" customFormat="1" ht="30" customHeight="1">
      <c r="A11" s="59">
        <v>8</v>
      </c>
      <c r="B11" s="113" t="s">
        <v>78</v>
      </c>
      <c r="C11" s="64" t="s">
        <v>90</v>
      </c>
      <c r="D11" s="59" t="s">
        <v>79</v>
      </c>
      <c r="E11" s="60">
        <v>281092889</v>
      </c>
      <c r="F11" s="59" t="s">
        <v>138</v>
      </c>
      <c r="G11" s="2">
        <v>25</v>
      </c>
      <c r="H11" s="2">
        <v>147</v>
      </c>
      <c r="I11" s="62" t="s">
        <v>114</v>
      </c>
      <c r="J11" s="62" t="s">
        <v>113</v>
      </c>
      <c r="K11" s="62" t="s">
        <v>113</v>
      </c>
      <c r="L11" s="2" t="s">
        <v>114</v>
      </c>
    </row>
    <row r="12" spans="1:12" s="63" customFormat="1" ht="30" customHeight="1">
      <c r="A12" s="59">
        <v>9</v>
      </c>
      <c r="B12" s="113" t="s">
        <v>80</v>
      </c>
      <c r="C12" s="64" t="s">
        <v>91</v>
      </c>
      <c r="D12" s="59" t="s">
        <v>81</v>
      </c>
      <c r="E12" s="60">
        <v>510300730</v>
      </c>
      <c r="F12" s="59" t="s">
        <v>158</v>
      </c>
      <c r="G12" s="2">
        <v>26</v>
      </c>
      <c r="H12" s="2" t="s">
        <v>114</v>
      </c>
      <c r="I12" s="62" t="s">
        <v>157</v>
      </c>
      <c r="J12" s="62" t="s">
        <v>113</v>
      </c>
      <c r="K12" s="62" t="s">
        <v>113</v>
      </c>
      <c r="L12" s="2" t="s">
        <v>114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4"/>
  <sheetViews>
    <sheetView view="pageBreakPreview" zoomScale="80" zoomScaleNormal="70" zoomScaleSheetLayoutView="80" workbookViewId="0" topLeftCell="J25">
      <selection activeCell="G37" sqref="G37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2.7109375" style="13" customWidth="1"/>
    <col min="4" max="4" width="13.8515625" style="21" customWidth="1"/>
    <col min="5" max="5" width="15.00390625" style="22" customWidth="1"/>
    <col min="6" max="6" width="11.00390625" style="11" customWidth="1"/>
    <col min="7" max="7" width="21.140625" style="89" customWidth="1"/>
    <col min="8" max="8" width="19.7109375" style="94" customWidth="1"/>
    <col min="9" max="9" width="32.421875" style="129" customWidth="1"/>
    <col min="10" max="10" width="20.00390625" style="129" customWidth="1"/>
    <col min="11" max="12" width="15.140625" style="11" customWidth="1"/>
    <col min="13" max="13" width="19.28125" style="11" customWidth="1"/>
    <col min="14" max="14" width="12.57421875" style="11" customWidth="1"/>
    <col min="15" max="15" width="12.8515625" style="11" customWidth="1"/>
    <col min="16" max="16" width="14.28125" style="0" customWidth="1"/>
    <col min="17" max="17" width="11.140625" style="0" customWidth="1"/>
    <col min="18" max="18" width="11.421875" style="0" customWidth="1"/>
    <col min="19" max="19" width="12.421875" style="0" customWidth="1"/>
    <col min="20" max="26" width="11.28125" style="0" customWidth="1"/>
  </cols>
  <sheetData>
    <row r="2" spans="4:5" ht="12.75">
      <c r="D2" s="48"/>
      <c r="E2" s="13"/>
    </row>
    <row r="3" spans="1:6" ht="12.75">
      <c r="A3" s="18" t="s">
        <v>95</v>
      </c>
      <c r="F3" s="23"/>
    </row>
    <row r="4" spans="1:26" ht="62.25" customHeight="1">
      <c r="A4" s="132" t="s">
        <v>32</v>
      </c>
      <c r="B4" s="132" t="s">
        <v>33</v>
      </c>
      <c r="C4" s="132" t="s">
        <v>34</v>
      </c>
      <c r="D4" s="132" t="s">
        <v>35</v>
      </c>
      <c r="E4" s="132" t="s">
        <v>36</v>
      </c>
      <c r="F4" s="132" t="s">
        <v>37</v>
      </c>
      <c r="G4" s="135" t="s">
        <v>55</v>
      </c>
      <c r="H4" s="132" t="s">
        <v>56</v>
      </c>
      <c r="I4" s="132" t="s">
        <v>9</v>
      </c>
      <c r="J4" s="132" t="s">
        <v>10</v>
      </c>
      <c r="K4" s="134" t="s">
        <v>38</v>
      </c>
      <c r="L4" s="134"/>
      <c r="M4" s="134"/>
      <c r="N4" s="132" t="s">
        <v>57</v>
      </c>
      <c r="O4" s="132"/>
      <c r="P4" s="132"/>
      <c r="Q4" s="132"/>
      <c r="R4" s="132"/>
      <c r="S4" s="132"/>
      <c r="T4" s="133" t="s">
        <v>39</v>
      </c>
      <c r="U4" s="133" t="s">
        <v>40</v>
      </c>
      <c r="V4" s="133" t="s">
        <v>41</v>
      </c>
      <c r="W4" s="133" t="s">
        <v>42</v>
      </c>
      <c r="X4" s="133" t="s">
        <v>43</v>
      </c>
      <c r="Y4" s="133" t="s">
        <v>44</v>
      </c>
      <c r="Z4" s="133" t="s">
        <v>45</v>
      </c>
    </row>
    <row r="5" spans="1:26" ht="69" customHeight="1">
      <c r="A5" s="132"/>
      <c r="B5" s="132"/>
      <c r="C5" s="132"/>
      <c r="D5" s="132"/>
      <c r="E5" s="132"/>
      <c r="F5" s="132"/>
      <c r="G5" s="135"/>
      <c r="H5" s="132"/>
      <c r="I5" s="132"/>
      <c r="J5" s="132"/>
      <c r="K5" s="52" t="s">
        <v>46</v>
      </c>
      <c r="L5" s="52" t="s">
        <v>47</v>
      </c>
      <c r="M5" s="52" t="s">
        <v>48</v>
      </c>
      <c r="N5" s="3" t="s">
        <v>49</v>
      </c>
      <c r="O5" s="3" t="s">
        <v>50</v>
      </c>
      <c r="P5" s="3" t="s">
        <v>51</v>
      </c>
      <c r="Q5" s="3" t="s">
        <v>52</v>
      </c>
      <c r="R5" s="3" t="s">
        <v>53</v>
      </c>
      <c r="S5" s="3" t="s">
        <v>54</v>
      </c>
      <c r="T5" s="133"/>
      <c r="U5" s="133"/>
      <c r="V5" s="133"/>
      <c r="W5" s="133"/>
      <c r="X5" s="133"/>
      <c r="Y5" s="133"/>
      <c r="Z5" s="133"/>
    </row>
    <row r="6" spans="1:26" ht="13.5" customHeight="1">
      <c r="A6" s="131" t="s">
        <v>94</v>
      </c>
      <c r="B6" s="131"/>
      <c r="C6" s="131"/>
      <c r="D6" s="131"/>
      <c r="E6" s="131"/>
      <c r="F6" s="37"/>
      <c r="G6" s="90"/>
      <c r="H6" s="95"/>
      <c r="I6" s="126"/>
      <c r="J6" s="126"/>
      <c r="K6" s="53"/>
      <c r="L6" s="53"/>
      <c r="M6" s="53"/>
      <c r="N6" s="53"/>
      <c r="O6" s="53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11" customFormat="1" ht="108.75" customHeight="1">
      <c r="A7" s="2">
        <v>1</v>
      </c>
      <c r="B7" s="24" t="s">
        <v>224</v>
      </c>
      <c r="C7" s="2"/>
      <c r="D7" s="20"/>
      <c r="E7" s="20"/>
      <c r="F7" s="2">
        <v>1952</v>
      </c>
      <c r="G7" s="69">
        <v>105545.67</v>
      </c>
      <c r="H7" s="96" t="s">
        <v>115</v>
      </c>
      <c r="I7" s="24" t="s">
        <v>230</v>
      </c>
      <c r="J7" s="127" t="s">
        <v>231</v>
      </c>
      <c r="K7" s="2"/>
      <c r="L7" s="2"/>
      <c r="M7" s="2"/>
      <c r="N7" s="2" t="s">
        <v>154</v>
      </c>
      <c r="O7" s="2" t="s">
        <v>154</v>
      </c>
      <c r="P7" s="2" t="s">
        <v>154</v>
      </c>
      <c r="Q7" s="2" t="s">
        <v>154</v>
      </c>
      <c r="R7" s="2" t="s">
        <v>125</v>
      </c>
      <c r="S7" s="2" t="s">
        <v>154</v>
      </c>
      <c r="T7" s="2"/>
      <c r="U7" s="2"/>
      <c r="V7" s="2"/>
      <c r="W7" s="2"/>
      <c r="X7" s="2"/>
      <c r="Y7" s="2"/>
      <c r="Z7" s="2"/>
    </row>
    <row r="8" spans="1:26" s="11" customFormat="1" ht="12.75">
      <c r="A8" s="2">
        <v>2</v>
      </c>
      <c r="B8" s="24" t="s">
        <v>224</v>
      </c>
      <c r="C8" s="2"/>
      <c r="D8" s="20"/>
      <c r="E8" s="20"/>
      <c r="F8" s="2">
        <v>1960</v>
      </c>
      <c r="G8" s="69">
        <v>47044.56</v>
      </c>
      <c r="H8" s="96" t="s">
        <v>115</v>
      </c>
      <c r="I8" s="24"/>
      <c r="J8" s="127" t="s">
        <v>232</v>
      </c>
      <c r="K8" s="2"/>
      <c r="L8" s="2"/>
      <c r="M8" s="2"/>
      <c r="N8" s="2" t="s">
        <v>154</v>
      </c>
      <c r="O8" s="2" t="s">
        <v>154</v>
      </c>
      <c r="P8" s="2" t="s">
        <v>154</v>
      </c>
      <c r="Q8" s="2" t="s">
        <v>154</v>
      </c>
      <c r="R8" s="2" t="s">
        <v>125</v>
      </c>
      <c r="S8" s="2" t="s">
        <v>154</v>
      </c>
      <c r="T8" s="2"/>
      <c r="U8" s="2"/>
      <c r="V8" s="2"/>
      <c r="W8" s="2"/>
      <c r="X8" s="2"/>
      <c r="Y8" s="2"/>
      <c r="Z8" s="2"/>
    </row>
    <row r="9" spans="1:26" s="11" customFormat="1" ht="12.75">
      <c r="A9" s="2">
        <v>3</v>
      </c>
      <c r="B9" s="24" t="s">
        <v>225</v>
      </c>
      <c r="C9" s="2"/>
      <c r="D9" s="20"/>
      <c r="E9" s="20"/>
      <c r="F9" s="2">
        <v>1930</v>
      </c>
      <c r="G9" s="69">
        <v>161579.87</v>
      </c>
      <c r="H9" s="96" t="s">
        <v>115</v>
      </c>
      <c r="I9" s="24"/>
      <c r="J9" s="127" t="s">
        <v>345</v>
      </c>
      <c r="K9" s="2"/>
      <c r="L9" s="2"/>
      <c r="M9" s="2"/>
      <c r="N9" s="2" t="s">
        <v>154</v>
      </c>
      <c r="O9" s="2" t="s">
        <v>154</v>
      </c>
      <c r="P9" s="2" t="s">
        <v>154</v>
      </c>
      <c r="Q9" s="2" t="s">
        <v>154</v>
      </c>
      <c r="R9" s="2" t="s">
        <v>125</v>
      </c>
      <c r="S9" s="2" t="s">
        <v>154</v>
      </c>
      <c r="T9" s="2"/>
      <c r="U9" s="2"/>
      <c r="V9" s="2"/>
      <c r="W9" s="2"/>
      <c r="X9" s="2"/>
      <c r="Y9" s="2"/>
      <c r="Z9" s="2"/>
    </row>
    <row r="10" spans="1:26" s="11" customFormat="1" ht="12.75">
      <c r="A10" s="2">
        <v>4</v>
      </c>
      <c r="B10" s="24" t="s">
        <v>227</v>
      </c>
      <c r="C10" s="2"/>
      <c r="D10" s="20"/>
      <c r="E10" s="20"/>
      <c r="F10" s="2">
        <v>1970</v>
      </c>
      <c r="G10" s="139">
        <v>600000</v>
      </c>
      <c r="H10" s="141" t="s">
        <v>115</v>
      </c>
      <c r="I10" s="24"/>
      <c r="J10" s="127" t="s">
        <v>233</v>
      </c>
      <c r="K10" s="2"/>
      <c r="L10" s="2"/>
      <c r="M10" s="2"/>
      <c r="N10" s="2" t="s">
        <v>154</v>
      </c>
      <c r="O10" s="2" t="s">
        <v>154</v>
      </c>
      <c r="P10" s="2" t="s">
        <v>154</v>
      </c>
      <c r="Q10" s="2" t="s">
        <v>154</v>
      </c>
      <c r="R10" s="2" t="s">
        <v>125</v>
      </c>
      <c r="S10" s="2" t="s">
        <v>154</v>
      </c>
      <c r="T10" s="2"/>
      <c r="U10" s="2"/>
      <c r="V10" s="2"/>
      <c r="W10" s="2"/>
      <c r="X10" s="2"/>
      <c r="Y10" s="2"/>
      <c r="Z10" s="2"/>
    </row>
    <row r="11" spans="1:26" s="11" customFormat="1" ht="25.5">
      <c r="A11" s="2">
        <v>5</v>
      </c>
      <c r="B11" s="24" t="s">
        <v>228</v>
      </c>
      <c r="C11" s="2"/>
      <c r="D11" s="20"/>
      <c r="E11" s="20"/>
      <c r="F11" s="2">
        <v>1920</v>
      </c>
      <c r="G11" s="140"/>
      <c r="H11" s="142"/>
      <c r="I11" s="24" t="s">
        <v>344</v>
      </c>
      <c r="J11" s="127" t="s">
        <v>233</v>
      </c>
      <c r="K11" s="2"/>
      <c r="L11" s="2"/>
      <c r="M11" s="2"/>
      <c r="N11" s="2" t="s">
        <v>154</v>
      </c>
      <c r="O11" s="2" t="s">
        <v>154</v>
      </c>
      <c r="P11" s="2" t="s">
        <v>154</v>
      </c>
      <c r="Q11" s="2" t="s">
        <v>154</v>
      </c>
      <c r="R11" s="2" t="s">
        <v>125</v>
      </c>
      <c r="S11" s="2" t="s">
        <v>154</v>
      </c>
      <c r="T11" s="2"/>
      <c r="U11" s="2"/>
      <c r="V11" s="2"/>
      <c r="W11" s="2"/>
      <c r="X11" s="2"/>
      <c r="Y11" s="2"/>
      <c r="Z11" s="2"/>
    </row>
    <row r="12" spans="1:26" s="11" customFormat="1" ht="12.75">
      <c r="A12" s="2">
        <v>6</v>
      </c>
      <c r="B12" s="24" t="s">
        <v>229</v>
      </c>
      <c r="C12" s="2"/>
      <c r="D12" s="20"/>
      <c r="E12" s="20"/>
      <c r="F12" s="2">
        <v>1952</v>
      </c>
      <c r="G12" s="69">
        <v>69957.27</v>
      </c>
      <c r="H12" s="96" t="s">
        <v>115</v>
      </c>
      <c r="I12" s="24"/>
      <c r="J12" s="127" t="s">
        <v>234</v>
      </c>
      <c r="K12" s="2"/>
      <c r="L12" s="2"/>
      <c r="M12" s="2"/>
      <c r="N12" s="2" t="s">
        <v>154</v>
      </c>
      <c r="O12" s="2" t="s">
        <v>154</v>
      </c>
      <c r="P12" s="2" t="s">
        <v>154</v>
      </c>
      <c r="Q12" s="2" t="s">
        <v>154</v>
      </c>
      <c r="R12" s="2" t="s">
        <v>125</v>
      </c>
      <c r="S12" s="2" t="s">
        <v>154</v>
      </c>
      <c r="T12" s="2"/>
      <c r="U12" s="2"/>
      <c r="V12" s="2"/>
      <c r="W12" s="2"/>
      <c r="X12" s="2"/>
      <c r="Y12" s="2"/>
      <c r="Z12" s="2"/>
    </row>
    <row r="13" spans="1:26" s="11" customFormat="1" ht="25.5">
      <c r="A13" s="2">
        <v>7</v>
      </c>
      <c r="B13" s="24" t="s">
        <v>226</v>
      </c>
      <c r="C13" s="2"/>
      <c r="D13" s="20"/>
      <c r="E13" s="20"/>
      <c r="F13" s="2">
        <v>1935</v>
      </c>
      <c r="G13" s="69">
        <v>209784.8</v>
      </c>
      <c r="H13" s="96" t="s">
        <v>115</v>
      </c>
      <c r="I13" s="24"/>
      <c r="J13" s="127" t="s">
        <v>235</v>
      </c>
      <c r="K13" s="2"/>
      <c r="L13" s="2"/>
      <c r="M13" s="2"/>
      <c r="N13" s="2" t="s">
        <v>154</v>
      </c>
      <c r="O13" s="2" t="s">
        <v>154</v>
      </c>
      <c r="P13" s="2" t="s">
        <v>154</v>
      </c>
      <c r="Q13" s="2" t="s">
        <v>154</v>
      </c>
      <c r="R13" s="2" t="s">
        <v>125</v>
      </c>
      <c r="S13" s="2" t="s">
        <v>154</v>
      </c>
      <c r="T13" s="2"/>
      <c r="U13" s="2"/>
      <c r="V13" s="2"/>
      <c r="W13" s="2"/>
      <c r="X13" s="2"/>
      <c r="Y13" s="2"/>
      <c r="Z13" s="2"/>
    </row>
    <row r="14" spans="1:26" s="7" customFormat="1" ht="12.75">
      <c r="A14" s="132" t="s">
        <v>0</v>
      </c>
      <c r="B14" s="132" t="s">
        <v>0</v>
      </c>
      <c r="C14" s="132"/>
      <c r="D14" s="27"/>
      <c r="E14" s="28"/>
      <c r="F14" s="1"/>
      <c r="G14" s="93">
        <f>SUM(G7:G13)</f>
        <v>1193912.17</v>
      </c>
      <c r="H14" s="96"/>
      <c r="I14" s="128"/>
      <c r="J14" s="128"/>
      <c r="K14" s="19"/>
      <c r="L14" s="19"/>
      <c r="M14" s="19"/>
      <c r="N14" s="19"/>
      <c r="O14" s="1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.75" customHeight="1">
      <c r="A15" s="131" t="s">
        <v>96</v>
      </c>
      <c r="B15" s="131"/>
      <c r="C15" s="131"/>
      <c r="D15" s="131"/>
      <c r="E15" s="131"/>
      <c r="F15" s="131"/>
      <c r="G15" s="131"/>
      <c r="H15" s="98"/>
      <c r="I15" s="126"/>
      <c r="J15" s="126"/>
      <c r="K15" s="53"/>
      <c r="L15" s="53"/>
      <c r="M15" s="53"/>
      <c r="N15" s="53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11" customFormat="1" ht="38.25">
      <c r="A16" s="2">
        <v>1</v>
      </c>
      <c r="B16" s="24" t="s">
        <v>141</v>
      </c>
      <c r="C16" s="2" t="s">
        <v>142</v>
      </c>
      <c r="D16" s="20" t="s">
        <v>127</v>
      </c>
      <c r="E16" s="20"/>
      <c r="F16" s="2"/>
      <c r="G16" s="69">
        <v>673064.65</v>
      </c>
      <c r="H16" s="96" t="s">
        <v>115</v>
      </c>
      <c r="I16" s="24" t="s">
        <v>143</v>
      </c>
      <c r="J16" s="127" t="s">
        <v>144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7" customFormat="1" ht="12.75">
      <c r="A17" s="132" t="s">
        <v>0</v>
      </c>
      <c r="B17" s="132" t="s">
        <v>0</v>
      </c>
      <c r="C17" s="132"/>
      <c r="D17" s="27"/>
      <c r="E17" s="28"/>
      <c r="F17" s="1"/>
      <c r="G17" s="93">
        <f>SUM(G16)</f>
        <v>673064.65</v>
      </c>
      <c r="H17" s="96"/>
      <c r="I17" s="128"/>
      <c r="J17" s="128"/>
      <c r="K17" s="19"/>
      <c r="L17" s="19"/>
      <c r="M17" s="19"/>
      <c r="N17" s="19"/>
      <c r="O17" s="1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.75" customHeight="1">
      <c r="A18" s="131" t="s">
        <v>97</v>
      </c>
      <c r="B18" s="131"/>
      <c r="C18" s="131"/>
      <c r="D18" s="131"/>
      <c r="E18" s="131"/>
      <c r="F18" s="131"/>
      <c r="G18" s="131"/>
      <c r="H18" s="98"/>
      <c r="I18" s="126"/>
      <c r="J18" s="126"/>
      <c r="K18" s="53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7" customFormat="1" ht="12.75">
      <c r="A19" s="2"/>
      <c r="B19" s="17" t="s">
        <v>155</v>
      </c>
      <c r="C19" s="16"/>
      <c r="D19" s="25"/>
      <c r="E19" s="26"/>
      <c r="F19" s="17"/>
      <c r="G19" s="91"/>
      <c r="H19" s="99"/>
      <c r="I19" s="128"/>
      <c r="J19" s="128"/>
      <c r="K19" s="19"/>
      <c r="L19" s="19"/>
      <c r="M19" s="19"/>
      <c r="N19" s="19"/>
      <c r="O19" s="1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.75" customHeight="1">
      <c r="A20" s="131" t="s">
        <v>98</v>
      </c>
      <c r="B20" s="131"/>
      <c r="C20" s="131"/>
      <c r="D20" s="131"/>
      <c r="E20" s="131"/>
      <c r="F20" s="131"/>
      <c r="G20" s="131"/>
      <c r="H20" s="98"/>
      <c r="I20" s="126"/>
      <c r="J20" s="126"/>
      <c r="K20" s="53"/>
      <c r="L20" s="53"/>
      <c r="M20" s="53"/>
      <c r="N20" s="53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7" customFormat="1" ht="12.75">
      <c r="A21" s="2"/>
      <c r="B21" s="17" t="s">
        <v>155</v>
      </c>
      <c r="C21" s="16"/>
      <c r="D21" s="25"/>
      <c r="E21" s="26"/>
      <c r="F21" s="17"/>
      <c r="G21" s="91"/>
      <c r="H21" s="99"/>
      <c r="I21" s="128"/>
      <c r="J21" s="128"/>
      <c r="K21" s="19"/>
      <c r="L21" s="19"/>
      <c r="M21" s="19"/>
      <c r="N21" s="19"/>
      <c r="O21" s="1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.75" customHeight="1">
      <c r="A22" s="131" t="s">
        <v>99</v>
      </c>
      <c r="B22" s="131"/>
      <c r="C22" s="131"/>
      <c r="D22" s="131"/>
      <c r="E22" s="131"/>
      <c r="F22" s="131"/>
      <c r="G22" s="131"/>
      <c r="H22" s="98"/>
      <c r="I22" s="126"/>
      <c r="J22" s="126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11" customFormat="1" ht="12.75">
      <c r="A23" s="2">
        <v>1</v>
      </c>
      <c r="B23" s="24" t="s">
        <v>110</v>
      </c>
      <c r="C23" s="2"/>
      <c r="D23" s="20"/>
      <c r="E23" s="20"/>
      <c r="F23" s="2">
        <v>1968</v>
      </c>
      <c r="G23" s="69">
        <v>785139.75</v>
      </c>
      <c r="H23" s="96" t="s">
        <v>115</v>
      </c>
      <c r="I23" s="24"/>
      <c r="J23" s="127" t="s">
        <v>219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7" customFormat="1" ht="14.25" customHeight="1">
      <c r="A24" s="132" t="s">
        <v>15</v>
      </c>
      <c r="B24" s="132"/>
      <c r="C24" s="132"/>
      <c r="D24" s="27"/>
      <c r="E24" s="28"/>
      <c r="F24" s="1"/>
      <c r="G24" s="93">
        <f>SUM(G23)</f>
        <v>785139.75</v>
      </c>
      <c r="H24" s="97"/>
      <c r="I24" s="128"/>
      <c r="J24" s="128"/>
      <c r="K24" s="19"/>
      <c r="L24" s="19"/>
      <c r="M24" s="19"/>
      <c r="N24" s="19"/>
      <c r="O24" s="1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7" customFormat="1" ht="15" customHeight="1">
      <c r="A25" s="137" t="s">
        <v>100</v>
      </c>
      <c r="B25" s="137"/>
      <c r="C25" s="137"/>
      <c r="D25" s="137"/>
      <c r="E25" s="137"/>
      <c r="F25" s="137"/>
      <c r="G25" s="137"/>
      <c r="H25" s="100"/>
      <c r="I25" s="126"/>
      <c r="J25" s="126"/>
      <c r="K25" s="53"/>
      <c r="L25" s="53"/>
      <c r="M25" s="53"/>
      <c r="N25" s="53"/>
      <c r="O25" s="5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11" customFormat="1" ht="128.25" customHeight="1">
      <c r="A26" s="2">
        <v>1</v>
      </c>
      <c r="B26" s="24" t="s">
        <v>74</v>
      </c>
      <c r="C26" s="2"/>
      <c r="D26" s="20" t="s">
        <v>127</v>
      </c>
      <c r="E26" s="20" t="s">
        <v>113</v>
      </c>
      <c r="F26" s="2">
        <v>1997</v>
      </c>
      <c r="G26" s="69">
        <v>4741762.63</v>
      </c>
      <c r="H26" s="96" t="s">
        <v>115</v>
      </c>
      <c r="I26" s="24" t="s">
        <v>150</v>
      </c>
      <c r="J26" s="127" t="s">
        <v>88</v>
      </c>
      <c r="K26" s="2" t="s">
        <v>151</v>
      </c>
      <c r="L26" s="2" t="s">
        <v>152</v>
      </c>
      <c r="M26" s="2" t="s">
        <v>153</v>
      </c>
      <c r="N26" s="2" t="s">
        <v>154</v>
      </c>
      <c r="O26" s="2" t="s">
        <v>154</v>
      </c>
      <c r="P26" s="2" t="s">
        <v>154</v>
      </c>
      <c r="Q26" s="2" t="s">
        <v>154</v>
      </c>
      <c r="R26" s="2" t="s">
        <v>155</v>
      </c>
      <c r="S26" s="2" t="s">
        <v>154</v>
      </c>
      <c r="T26" s="2">
        <v>1903.2</v>
      </c>
      <c r="U26" s="2">
        <v>3356.2</v>
      </c>
      <c r="V26" s="2">
        <v>15466.5</v>
      </c>
      <c r="W26" s="2" t="s">
        <v>156</v>
      </c>
      <c r="X26" s="2" t="s">
        <v>127</v>
      </c>
      <c r="Y26" s="2" t="s">
        <v>127</v>
      </c>
      <c r="Z26" s="2" t="s">
        <v>113</v>
      </c>
    </row>
    <row r="27" spans="1:26" s="7" customFormat="1" ht="18" customHeight="1">
      <c r="A27" s="132" t="s">
        <v>15</v>
      </c>
      <c r="B27" s="132"/>
      <c r="C27" s="132"/>
      <c r="D27" s="27"/>
      <c r="E27" s="28"/>
      <c r="F27" s="1"/>
      <c r="G27" s="93">
        <f>SUM(G26)</f>
        <v>4741762.63</v>
      </c>
      <c r="H27" s="97"/>
      <c r="I27" s="128"/>
      <c r="J27" s="128"/>
      <c r="K27" s="19"/>
      <c r="L27" s="19"/>
      <c r="M27" s="19"/>
      <c r="N27" s="19"/>
      <c r="O27" s="1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7" customFormat="1" ht="14.25" customHeight="1">
      <c r="A28" s="138" t="s">
        <v>101</v>
      </c>
      <c r="B28" s="138"/>
      <c r="C28" s="138"/>
      <c r="D28" s="138"/>
      <c r="E28" s="138"/>
      <c r="F28" s="138"/>
      <c r="G28" s="138"/>
      <c r="H28" s="101"/>
      <c r="I28" s="126"/>
      <c r="J28" s="126"/>
      <c r="K28" s="53"/>
      <c r="L28" s="53"/>
      <c r="M28" s="53"/>
      <c r="N28" s="53"/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11" customFormat="1" ht="164.25" customHeight="1">
      <c r="A29" s="2">
        <v>1</v>
      </c>
      <c r="B29" s="24" t="s">
        <v>110</v>
      </c>
      <c r="C29" s="2"/>
      <c r="D29" s="20"/>
      <c r="E29" s="20"/>
      <c r="F29" s="2">
        <v>1961</v>
      </c>
      <c r="G29" s="69">
        <v>200083.07</v>
      </c>
      <c r="H29" s="96" t="s">
        <v>115</v>
      </c>
      <c r="I29" s="24" t="s">
        <v>116</v>
      </c>
      <c r="J29" s="127" t="s">
        <v>89</v>
      </c>
      <c r="K29" s="2" t="s">
        <v>117</v>
      </c>
      <c r="L29" s="2" t="s">
        <v>118</v>
      </c>
      <c r="M29" s="2" t="s">
        <v>119</v>
      </c>
      <c r="N29" s="2" t="s">
        <v>122</v>
      </c>
      <c r="O29" s="2" t="s">
        <v>123</v>
      </c>
      <c r="P29" s="2" t="s">
        <v>123</v>
      </c>
      <c r="Q29" s="2" t="s">
        <v>124</v>
      </c>
      <c r="R29" s="2" t="s">
        <v>125</v>
      </c>
      <c r="S29" s="2" t="s">
        <v>123</v>
      </c>
      <c r="T29" s="2">
        <v>464</v>
      </c>
      <c r="U29" s="2">
        <v>673.6</v>
      </c>
      <c r="V29" s="2">
        <v>4245</v>
      </c>
      <c r="W29" s="2">
        <v>2</v>
      </c>
      <c r="X29" s="2" t="s">
        <v>127</v>
      </c>
      <c r="Y29" s="2" t="s">
        <v>127</v>
      </c>
      <c r="Z29" s="2" t="s">
        <v>113</v>
      </c>
    </row>
    <row r="30" spans="1:26" s="11" customFormat="1" ht="25.5">
      <c r="A30" s="2">
        <v>2</v>
      </c>
      <c r="B30" s="24" t="s">
        <v>111</v>
      </c>
      <c r="C30" s="2"/>
      <c r="D30" s="20"/>
      <c r="E30" s="20"/>
      <c r="F30" s="2">
        <v>2005</v>
      </c>
      <c r="G30" s="69">
        <v>2509969</v>
      </c>
      <c r="H30" s="96" t="s">
        <v>115</v>
      </c>
      <c r="I30" s="24"/>
      <c r="J30" s="127" t="s">
        <v>89</v>
      </c>
      <c r="K30" s="2" t="s">
        <v>120</v>
      </c>
      <c r="L30" s="2" t="s">
        <v>121</v>
      </c>
      <c r="M30" s="2" t="s">
        <v>120</v>
      </c>
      <c r="N30" s="2" t="s">
        <v>122</v>
      </c>
      <c r="O30" s="2" t="s">
        <v>122</v>
      </c>
      <c r="P30" s="2" t="s">
        <v>126</v>
      </c>
      <c r="Q30" s="2" t="s">
        <v>126</v>
      </c>
      <c r="R30" s="2" t="s">
        <v>125</v>
      </c>
      <c r="S30" s="2" t="s">
        <v>122</v>
      </c>
      <c r="T30" s="2">
        <v>1049</v>
      </c>
      <c r="U30" s="2">
        <v>1110</v>
      </c>
      <c r="V30" s="2">
        <v>6042</v>
      </c>
      <c r="W30" s="2">
        <v>1</v>
      </c>
      <c r="X30" s="2" t="s">
        <v>113</v>
      </c>
      <c r="Y30" s="2" t="s">
        <v>127</v>
      </c>
      <c r="Z30" s="2" t="s">
        <v>113</v>
      </c>
    </row>
    <row r="31" spans="1:26" s="14" customFormat="1" ht="12.75">
      <c r="A31" s="136" t="s">
        <v>15</v>
      </c>
      <c r="B31" s="136"/>
      <c r="C31" s="136"/>
      <c r="D31" s="29"/>
      <c r="E31" s="31"/>
      <c r="F31" s="32"/>
      <c r="G31" s="93">
        <f>SUM(G29:G30)</f>
        <v>2710052.07</v>
      </c>
      <c r="H31" s="97"/>
      <c r="I31" s="128"/>
      <c r="J31" s="12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14" customFormat="1" ht="12.75" customHeight="1">
      <c r="A32" s="131" t="s">
        <v>102</v>
      </c>
      <c r="B32" s="131"/>
      <c r="C32" s="131"/>
      <c r="D32" s="131"/>
      <c r="E32" s="131"/>
      <c r="F32" s="131"/>
      <c r="G32" s="131"/>
      <c r="H32" s="98"/>
      <c r="I32" s="126"/>
      <c r="J32" s="126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11" customFormat="1" ht="25.5">
      <c r="A33" s="2">
        <v>1</v>
      </c>
      <c r="B33" s="24" t="s">
        <v>110</v>
      </c>
      <c r="C33" s="2"/>
      <c r="D33" s="20" t="s">
        <v>127</v>
      </c>
      <c r="E33" s="20" t="s">
        <v>113</v>
      </c>
      <c r="F33" s="2">
        <v>1999</v>
      </c>
      <c r="G33" s="69">
        <v>1905656.74</v>
      </c>
      <c r="H33" s="96" t="s">
        <v>115</v>
      </c>
      <c r="I33" s="24" t="s">
        <v>128</v>
      </c>
      <c r="J33" s="127" t="s">
        <v>129</v>
      </c>
      <c r="K33" s="2" t="s">
        <v>130</v>
      </c>
      <c r="L33" s="2" t="s">
        <v>131</v>
      </c>
      <c r="M33" s="2" t="s">
        <v>134</v>
      </c>
      <c r="N33" s="2" t="s">
        <v>132</v>
      </c>
      <c r="O33" s="2" t="s">
        <v>132</v>
      </c>
      <c r="P33" s="2" t="s">
        <v>132</v>
      </c>
      <c r="Q33" s="2" t="s">
        <v>132</v>
      </c>
      <c r="R33" s="2" t="s">
        <v>133</v>
      </c>
      <c r="S33" s="2" t="s">
        <v>132</v>
      </c>
      <c r="T33" s="2" t="s">
        <v>135</v>
      </c>
      <c r="U33" s="2"/>
      <c r="V33" s="2"/>
      <c r="W33" s="2">
        <v>1</v>
      </c>
      <c r="X33" s="2" t="s">
        <v>136</v>
      </c>
      <c r="Y33" s="2" t="s">
        <v>136</v>
      </c>
      <c r="Z33" s="2" t="s">
        <v>137</v>
      </c>
    </row>
    <row r="34" spans="1:26" s="14" customFormat="1" ht="12.75">
      <c r="A34" s="1"/>
      <c r="B34" s="132" t="s">
        <v>0</v>
      </c>
      <c r="C34" s="132"/>
      <c r="D34" s="27"/>
      <c r="E34" s="28"/>
      <c r="F34" s="1"/>
      <c r="G34" s="93">
        <f>SUM(G33)</f>
        <v>1905656.74</v>
      </c>
      <c r="H34" s="97"/>
      <c r="I34" s="128"/>
      <c r="J34" s="12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14" customFormat="1" ht="12.75">
      <c r="A35" s="131" t="s">
        <v>103</v>
      </c>
      <c r="B35" s="131"/>
      <c r="C35" s="131"/>
      <c r="D35" s="131"/>
      <c r="E35" s="131"/>
      <c r="F35" s="131"/>
      <c r="G35" s="131"/>
      <c r="H35" s="98"/>
      <c r="I35" s="126"/>
      <c r="J35" s="126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s="11" customFormat="1" ht="13.5" thickBot="1">
      <c r="A36" s="2"/>
      <c r="B36" s="24" t="s">
        <v>155</v>
      </c>
      <c r="C36" s="2"/>
      <c r="D36" s="20"/>
      <c r="E36" s="20"/>
      <c r="F36" s="2"/>
      <c r="G36" s="69"/>
      <c r="H36" s="96"/>
      <c r="I36" s="24"/>
      <c r="J36" s="12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15" s="7" customFormat="1" ht="13.5" thickBot="1">
      <c r="A37" s="11"/>
      <c r="B37" s="30"/>
      <c r="E37" s="143" t="s">
        <v>58</v>
      </c>
      <c r="F37" s="144"/>
      <c r="G37" s="92">
        <f>SUM(G14+G17+G24+G27+G31+G34)</f>
        <v>12009588.01</v>
      </c>
      <c r="H37" s="94"/>
      <c r="I37" s="129"/>
      <c r="J37" s="130"/>
      <c r="K37" s="14"/>
      <c r="L37" s="14"/>
      <c r="M37" s="14"/>
      <c r="N37" s="14"/>
      <c r="O37" s="14"/>
    </row>
    <row r="38" spans="1:15" s="7" customFormat="1" ht="12.75">
      <c r="A38" s="11"/>
      <c r="B38" s="11"/>
      <c r="C38" s="13"/>
      <c r="D38" s="21"/>
      <c r="E38" s="22"/>
      <c r="F38" s="11"/>
      <c r="G38" s="89"/>
      <c r="H38" s="94"/>
      <c r="I38" s="129"/>
      <c r="J38" s="130"/>
      <c r="K38" s="14"/>
      <c r="L38" s="14"/>
      <c r="M38" s="14"/>
      <c r="N38" s="14"/>
      <c r="O38" s="14"/>
    </row>
    <row r="39" spans="1:15" s="7" customFormat="1" ht="12.75">
      <c r="A39" s="11"/>
      <c r="B39" s="11"/>
      <c r="C39" s="13"/>
      <c r="D39" s="21"/>
      <c r="E39" s="22"/>
      <c r="F39" s="11"/>
      <c r="G39" s="89"/>
      <c r="H39" s="94"/>
      <c r="I39" s="129"/>
      <c r="J39" s="130"/>
      <c r="K39" s="14"/>
      <c r="L39" s="14"/>
      <c r="M39" s="14"/>
      <c r="N39" s="14"/>
      <c r="O39" s="14"/>
    </row>
    <row r="40" spans="1:15" s="7" customFormat="1" ht="12.75">
      <c r="A40" s="11"/>
      <c r="B40" s="11"/>
      <c r="C40" s="13"/>
      <c r="D40" s="21"/>
      <c r="E40" s="22"/>
      <c r="F40" s="11"/>
      <c r="G40" s="89"/>
      <c r="H40" s="94"/>
      <c r="I40" s="129"/>
      <c r="J40" s="130"/>
      <c r="K40" s="14"/>
      <c r="L40" s="14"/>
      <c r="M40" s="14"/>
      <c r="N40" s="14"/>
      <c r="O40" s="14"/>
    </row>
    <row r="41" spans="1:15" s="7" customFormat="1" ht="12.75">
      <c r="A41" s="11"/>
      <c r="B41" s="11"/>
      <c r="C41" s="13"/>
      <c r="D41" s="21"/>
      <c r="E41" s="22"/>
      <c r="F41" s="11"/>
      <c r="G41" s="89"/>
      <c r="H41" s="94"/>
      <c r="I41" s="129"/>
      <c r="J41" s="130"/>
      <c r="K41" s="14"/>
      <c r="L41" s="14"/>
      <c r="M41" s="14"/>
      <c r="N41" s="14"/>
      <c r="O41" s="14"/>
    </row>
    <row r="42" ht="12.75" customHeight="1"/>
    <row r="43" spans="1:15" s="7" customFormat="1" ht="12.75">
      <c r="A43" s="11"/>
      <c r="B43" s="11"/>
      <c r="C43" s="13"/>
      <c r="D43" s="21"/>
      <c r="E43" s="22"/>
      <c r="F43" s="11"/>
      <c r="G43" s="89"/>
      <c r="H43" s="94"/>
      <c r="I43" s="129"/>
      <c r="J43" s="130"/>
      <c r="K43" s="14"/>
      <c r="L43" s="14"/>
      <c r="M43" s="14"/>
      <c r="N43" s="14"/>
      <c r="O43" s="14"/>
    </row>
    <row r="44" spans="1:15" s="7" customFormat="1" ht="12.75">
      <c r="A44" s="11"/>
      <c r="B44" s="11"/>
      <c r="C44" s="13"/>
      <c r="D44" s="21"/>
      <c r="E44" s="22"/>
      <c r="F44" s="11"/>
      <c r="G44" s="89"/>
      <c r="H44" s="94"/>
      <c r="I44" s="129"/>
      <c r="J44" s="130"/>
      <c r="K44" s="14"/>
      <c r="L44" s="14"/>
      <c r="M44" s="14"/>
      <c r="N44" s="14"/>
      <c r="O44" s="14"/>
    </row>
    <row r="46" ht="21.75" customHeight="1"/>
  </sheetData>
  <sheetProtection/>
  <mergeCells count="37">
    <mergeCell ref="G10:G11"/>
    <mergeCell ref="H10:H11"/>
    <mergeCell ref="E37:F37"/>
    <mergeCell ref="U4:U5"/>
    <mergeCell ref="V4:V5"/>
    <mergeCell ref="A18:G18"/>
    <mergeCell ref="A15:G15"/>
    <mergeCell ref="A20:G20"/>
    <mergeCell ref="A27:C27"/>
    <mergeCell ref="A35:G35"/>
    <mergeCell ref="B34:C34"/>
    <mergeCell ref="A32:G32"/>
    <mergeCell ref="A4:A5"/>
    <mergeCell ref="A31:C31"/>
    <mergeCell ref="A6:E6"/>
    <mergeCell ref="A14:C14"/>
    <mergeCell ref="A25:G25"/>
    <mergeCell ref="A28:G28"/>
    <mergeCell ref="B4:B5"/>
    <mergeCell ref="Y4:Y5"/>
    <mergeCell ref="G4:G5"/>
    <mergeCell ref="C4:C5"/>
    <mergeCell ref="D4:D5"/>
    <mergeCell ref="E4:E5"/>
    <mergeCell ref="F4:F5"/>
    <mergeCell ref="H4:H5"/>
    <mergeCell ref="W4:W5"/>
    <mergeCell ref="A22:G22"/>
    <mergeCell ref="A24:C24"/>
    <mergeCell ref="A17:C17"/>
    <mergeCell ref="Z4:Z5"/>
    <mergeCell ref="I4:I5"/>
    <mergeCell ref="J4:J5"/>
    <mergeCell ref="K4:M4"/>
    <mergeCell ref="N4:S4"/>
    <mergeCell ref="T4:T5"/>
    <mergeCell ref="X4:X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selection activeCell="A7" sqref="A7:A23"/>
    </sheetView>
  </sheetViews>
  <sheetFormatPr defaultColWidth="9.140625" defaultRowHeight="12.75"/>
  <cols>
    <col min="1" max="1" width="4.57421875" style="4" customWidth="1"/>
    <col min="2" max="2" width="23.710937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22.28125" style="4" customWidth="1"/>
    <col min="7" max="7" width="12.00390625" style="4" customWidth="1"/>
    <col min="8" max="8" width="13.140625" style="4" customWidth="1"/>
    <col min="9" max="9" width="10.8515625" style="6" customWidth="1"/>
    <col min="10" max="10" width="15.140625" style="105" customWidth="1"/>
    <col min="11" max="11" width="14.7109375" style="110" customWidth="1"/>
    <col min="12" max="13" width="15.00390625" style="124" customWidth="1"/>
    <col min="14" max="15" width="15.00390625" style="4" customWidth="1"/>
    <col min="16" max="16384" width="9.140625" style="4" customWidth="1"/>
  </cols>
  <sheetData>
    <row r="1" ht="18">
      <c r="A1" s="5" t="s">
        <v>292</v>
      </c>
    </row>
    <row r="2" spans="1:8" ht="23.25" customHeight="1" thickBot="1">
      <c r="A2" s="145" t="s">
        <v>16</v>
      </c>
      <c r="B2" s="145"/>
      <c r="C2" s="145"/>
      <c r="D2" s="145"/>
      <c r="E2" s="145"/>
      <c r="F2" s="145"/>
      <c r="G2" s="145"/>
      <c r="H2" s="145"/>
    </row>
    <row r="3" spans="1:16" s="12" customFormat="1" ht="18" customHeight="1">
      <c r="A3" s="150" t="s">
        <v>17</v>
      </c>
      <c r="B3" s="146" t="s">
        <v>18</v>
      </c>
      <c r="C3" s="146" t="s">
        <v>19</v>
      </c>
      <c r="D3" s="146" t="s">
        <v>20</v>
      </c>
      <c r="E3" s="146" t="s">
        <v>21</v>
      </c>
      <c r="F3" s="146" t="s">
        <v>275</v>
      </c>
      <c r="G3" s="146" t="s">
        <v>60</v>
      </c>
      <c r="H3" s="146" t="s">
        <v>22</v>
      </c>
      <c r="I3" s="146" t="s">
        <v>11</v>
      </c>
      <c r="J3" s="159" t="s">
        <v>12</v>
      </c>
      <c r="K3" s="157" t="s">
        <v>63</v>
      </c>
      <c r="L3" s="153" t="s">
        <v>61</v>
      </c>
      <c r="M3" s="153"/>
      <c r="N3" s="153" t="s">
        <v>62</v>
      </c>
      <c r="O3" s="153"/>
      <c r="P3" s="154" t="s">
        <v>64</v>
      </c>
    </row>
    <row r="4" spans="1:16" s="12" customFormat="1" ht="18" customHeight="1">
      <c r="A4" s="151"/>
      <c r="B4" s="147"/>
      <c r="C4" s="147"/>
      <c r="D4" s="147"/>
      <c r="E4" s="147"/>
      <c r="F4" s="147"/>
      <c r="G4" s="147"/>
      <c r="H4" s="147"/>
      <c r="I4" s="147"/>
      <c r="J4" s="160"/>
      <c r="K4" s="135"/>
      <c r="L4" s="132"/>
      <c r="M4" s="132"/>
      <c r="N4" s="132"/>
      <c r="O4" s="132"/>
      <c r="P4" s="155"/>
    </row>
    <row r="5" spans="1:16" s="12" customFormat="1" ht="42" customHeight="1" thickBot="1">
      <c r="A5" s="152"/>
      <c r="B5" s="148"/>
      <c r="C5" s="148"/>
      <c r="D5" s="148"/>
      <c r="E5" s="148"/>
      <c r="F5" s="148"/>
      <c r="G5" s="148"/>
      <c r="H5" s="148"/>
      <c r="I5" s="148"/>
      <c r="J5" s="161"/>
      <c r="K5" s="158"/>
      <c r="L5" s="51" t="s">
        <v>23</v>
      </c>
      <c r="M5" s="51" t="s">
        <v>24</v>
      </c>
      <c r="N5" s="51" t="s">
        <v>23</v>
      </c>
      <c r="O5" s="51" t="s">
        <v>24</v>
      </c>
      <c r="P5" s="156"/>
    </row>
    <row r="6" spans="1:16" ht="18.75" customHeight="1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11"/>
      <c r="L6" s="125"/>
      <c r="M6" s="125"/>
      <c r="N6" s="56"/>
      <c r="O6" s="56"/>
      <c r="P6" s="56"/>
    </row>
    <row r="7" spans="1:16" ht="25.5">
      <c r="A7" s="2">
        <v>1</v>
      </c>
      <c r="B7" s="2" t="s">
        <v>236</v>
      </c>
      <c r="C7" s="2" t="s">
        <v>237</v>
      </c>
      <c r="D7" s="2">
        <v>550051</v>
      </c>
      <c r="E7" s="2" t="s">
        <v>279</v>
      </c>
      <c r="F7" s="2" t="s">
        <v>238</v>
      </c>
      <c r="G7" s="2">
        <v>6540</v>
      </c>
      <c r="H7" s="2">
        <v>1986</v>
      </c>
      <c r="I7" s="2" t="s">
        <v>276</v>
      </c>
      <c r="J7" s="118"/>
      <c r="K7" s="109"/>
      <c r="L7" s="2" t="s">
        <v>302</v>
      </c>
      <c r="M7" s="2" t="s">
        <v>303</v>
      </c>
      <c r="N7" s="109"/>
      <c r="O7" s="109"/>
      <c r="P7" s="107"/>
    </row>
    <row r="8" spans="1:16" ht="25.5">
      <c r="A8" s="2">
        <v>2</v>
      </c>
      <c r="B8" s="2" t="s">
        <v>236</v>
      </c>
      <c r="C8" s="2" t="s">
        <v>237</v>
      </c>
      <c r="D8" s="2" t="s">
        <v>239</v>
      </c>
      <c r="E8" s="2" t="s">
        <v>280</v>
      </c>
      <c r="F8" s="2" t="s">
        <v>238</v>
      </c>
      <c r="G8" s="2">
        <v>6540</v>
      </c>
      <c r="H8" s="2">
        <v>2000</v>
      </c>
      <c r="I8" s="2" t="s">
        <v>277</v>
      </c>
      <c r="J8" s="119"/>
      <c r="K8" s="122"/>
      <c r="L8" s="2" t="s">
        <v>304</v>
      </c>
      <c r="M8" s="2" t="s">
        <v>305</v>
      </c>
      <c r="N8" s="109"/>
      <c r="O8" s="109"/>
      <c r="P8" s="107"/>
    </row>
    <row r="9" spans="1:16" ht="25.5">
      <c r="A9" s="2">
        <v>3</v>
      </c>
      <c r="B9" s="2" t="s">
        <v>240</v>
      </c>
      <c r="C9" s="2" t="s">
        <v>241</v>
      </c>
      <c r="D9" s="2" t="s">
        <v>242</v>
      </c>
      <c r="E9" s="2" t="s">
        <v>281</v>
      </c>
      <c r="F9" s="2" t="s">
        <v>238</v>
      </c>
      <c r="G9" s="2">
        <v>10888</v>
      </c>
      <c r="H9" s="2">
        <v>1988</v>
      </c>
      <c r="I9" s="2" t="s">
        <v>278</v>
      </c>
      <c r="J9" s="119"/>
      <c r="K9" s="122"/>
      <c r="L9" s="2" t="s">
        <v>306</v>
      </c>
      <c r="M9" s="2" t="s">
        <v>307</v>
      </c>
      <c r="N9" s="109"/>
      <c r="O9" s="109"/>
      <c r="P9" s="107"/>
    </row>
    <row r="10" spans="1:16" ht="25.5">
      <c r="A10" s="2">
        <v>4</v>
      </c>
      <c r="B10" s="2" t="s">
        <v>243</v>
      </c>
      <c r="C10" s="2" t="s">
        <v>244</v>
      </c>
      <c r="D10" s="2" t="s">
        <v>245</v>
      </c>
      <c r="E10" s="2" t="s">
        <v>282</v>
      </c>
      <c r="F10" s="2" t="s">
        <v>290</v>
      </c>
      <c r="G10" s="2">
        <v>1896</v>
      </c>
      <c r="H10" s="2">
        <v>2004</v>
      </c>
      <c r="I10" s="2">
        <v>9</v>
      </c>
      <c r="J10" s="119">
        <v>850</v>
      </c>
      <c r="K10" s="122">
        <v>30000</v>
      </c>
      <c r="L10" s="2" t="s">
        <v>308</v>
      </c>
      <c r="M10" s="2" t="s">
        <v>309</v>
      </c>
      <c r="N10" s="2" t="s">
        <v>308</v>
      </c>
      <c r="O10" s="2" t="s">
        <v>309</v>
      </c>
      <c r="P10" s="107"/>
    </row>
    <row r="11" spans="1:16" ht="25.5">
      <c r="A11" s="2">
        <v>5</v>
      </c>
      <c r="B11" s="2" t="s">
        <v>246</v>
      </c>
      <c r="C11" s="2"/>
      <c r="D11" s="2">
        <v>481447</v>
      </c>
      <c r="E11" s="2" t="s">
        <v>283</v>
      </c>
      <c r="F11" s="2" t="s">
        <v>247</v>
      </c>
      <c r="G11" s="2"/>
      <c r="H11" s="2">
        <v>1977</v>
      </c>
      <c r="I11" s="2"/>
      <c r="J11" s="119"/>
      <c r="K11" s="122"/>
      <c r="L11" s="2" t="s">
        <v>310</v>
      </c>
      <c r="M11" s="2" t="s">
        <v>311</v>
      </c>
      <c r="N11" s="109"/>
      <c r="O11" s="109"/>
      <c r="P11" s="107"/>
    </row>
    <row r="12" spans="1:16" ht="25.5">
      <c r="A12" s="2">
        <v>6</v>
      </c>
      <c r="B12" s="2" t="s">
        <v>248</v>
      </c>
      <c r="C12" s="2" t="s">
        <v>249</v>
      </c>
      <c r="D12" s="2">
        <v>16635</v>
      </c>
      <c r="E12" s="2" t="s">
        <v>250</v>
      </c>
      <c r="F12" s="2" t="s">
        <v>287</v>
      </c>
      <c r="G12" s="2">
        <v>6842</v>
      </c>
      <c r="H12" s="2">
        <v>1978</v>
      </c>
      <c r="I12" s="2">
        <v>7</v>
      </c>
      <c r="J12" s="119"/>
      <c r="K12" s="122"/>
      <c r="L12" s="2" t="s">
        <v>312</v>
      </c>
      <c r="M12" s="2" t="s">
        <v>313</v>
      </c>
      <c r="N12" s="109"/>
      <c r="O12" s="109"/>
      <c r="P12" s="107"/>
    </row>
    <row r="13" spans="1:16" ht="25.5">
      <c r="A13" s="2">
        <v>7</v>
      </c>
      <c r="B13" s="2" t="s">
        <v>251</v>
      </c>
      <c r="C13" s="2">
        <v>8</v>
      </c>
      <c r="D13" s="2">
        <v>8668</v>
      </c>
      <c r="E13" s="2" t="s">
        <v>252</v>
      </c>
      <c r="F13" s="2" t="s">
        <v>287</v>
      </c>
      <c r="G13" s="2">
        <v>6830</v>
      </c>
      <c r="H13" s="2">
        <v>1983</v>
      </c>
      <c r="I13" s="2">
        <v>6</v>
      </c>
      <c r="J13" s="119"/>
      <c r="K13" s="122"/>
      <c r="L13" s="2" t="s">
        <v>312</v>
      </c>
      <c r="M13" s="2" t="s">
        <v>313</v>
      </c>
      <c r="N13" s="109"/>
      <c r="O13" s="109"/>
      <c r="P13" s="107"/>
    </row>
    <row r="14" spans="1:16" ht="25.5">
      <c r="A14" s="2">
        <v>8</v>
      </c>
      <c r="B14" s="2" t="s">
        <v>253</v>
      </c>
      <c r="C14" s="2" t="s">
        <v>254</v>
      </c>
      <c r="D14" s="2">
        <v>1086242</v>
      </c>
      <c r="E14" s="2" t="s">
        <v>284</v>
      </c>
      <c r="F14" s="2" t="s">
        <v>287</v>
      </c>
      <c r="G14" s="2">
        <v>2120</v>
      </c>
      <c r="H14" s="2">
        <v>1989</v>
      </c>
      <c r="I14" s="2">
        <v>6</v>
      </c>
      <c r="J14" s="119"/>
      <c r="K14" s="122"/>
      <c r="L14" s="2" t="s">
        <v>312</v>
      </c>
      <c r="M14" s="2" t="s">
        <v>313</v>
      </c>
      <c r="N14" s="109"/>
      <c r="O14" s="109"/>
      <c r="P14" s="107"/>
    </row>
    <row r="15" spans="1:16" ht="25.5">
      <c r="A15" s="2">
        <v>9</v>
      </c>
      <c r="B15" s="2" t="s">
        <v>253</v>
      </c>
      <c r="C15" s="2" t="s">
        <v>254</v>
      </c>
      <c r="D15" s="2">
        <v>809764</v>
      </c>
      <c r="E15" s="2" t="s">
        <v>285</v>
      </c>
      <c r="F15" s="2" t="s">
        <v>287</v>
      </c>
      <c r="G15" s="2">
        <v>2120</v>
      </c>
      <c r="H15" s="2">
        <v>1983</v>
      </c>
      <c r="I15" s="2">
        <v>6</v>
      </c>
      <c r="J15" s="119"/>
      <c r="K15" s="122"/>
      <c r="L15" s="2" t="s">
        <v>312</v>
      </c>
      <c r="M15" s="2" t="s">
        <v>313</v>
      </c>
      <c r="N15" s="109"/>
      <c r="O15" s="109"/>
      <c r="P15" s="107"/>
    </row>
    <row r="16" spans="1:16" ht="25.5">
      <c r="A16" s="2">
        <v>10</v>
      </c>
      <c r="B16" s="2" t="s">
        <v>253</v>
      </c>
      <c r="C16" s="2" t="s">
        <v>254</v>
      </c>
      <c r="D16" s="2">
        <v>5287465</v>
      </c>
      <c r="E16" s="2" t="s">
        <v>286</v>
      </c>
      <c r="F16" s="2" t="s">
        <v>287</v>
      </c>
      <c r="G16" s="2">
        <v>2120</v>
      </c>
      <c r="H16" s="2">
        <v>1978</v>
      </c>
      <c r="I16" s="2">
        <v>6</v>
      </c>
      <c r="J16" s="119"/>
      <c r="K16" s="122"/>
      <c r="L16" s="2" t="s">
        <v>312</v>
      </c>
      <c r="M16" s="2" t="s">
        <v>313</v>
      </c>
      <c r="N16" s="109"/>
      <c r="O16" s="109"/>
      <c r="P16" s="107"/>
    </row>
    <row r="17" spans="1:16" ht="25.5">
      <c r="A17" s="2">
        <v>11</v>
      </c>
      <c r="B17" s="2" t="s">
        <v>248</v>
      </c>
      <c r="C17" s="2" t="s">
        <v>249</v>
      </c>
      <c r="D17" s="2">
        <v>1086</v>
      </c>
      <c r="E17" s="2" t="s">
        <v>255</v>
      </c>
      <c r="F17" s="2" t="s">
        <v>287</v>
      </c>
      <c r="G17" s="2">
        <v>6830</v>
      </c>
      <c r="H17" s="2">
        <v>1976</v>
      </c>
      <c r="I17" s="2">
        <v>8</v>
      </c>
      <c r="J17" s="119"/>
      <c r="K17" s="122"/>
      <c r="L17" s="2" t="s">
        <v>314</v>
      </c>
      <c r="M17" s="2" t="s">
        <v>315</v>
      </c>
      <c r="N17" s="109"/>
      <c r="O17" s="109"/>
      <c r="P17" s="107"/>
    </row>
    <row r="18" spans="1:16" ht="25.5">
      <c r="A18" s="2">
        <v>12</v>
      </c>
      <c r="B18" s="2" t="s">
        <v>256</v>
      </c>
      <c r="C18" s="2" t="s">
        <v>257</v>
      </c>
      <c r="D18" s="2" t="s">
        <v>258</v>
      </c>
      <c r="E18" s="2" t="s">
        <v>259</v>
      </c>
      <c r="F18" s="2" t="s">
        <v>287</v>
      </c>
      <c r="G18" s="2">
        <v>2417</v>
      </c>
      <c r="H18" s="2">
        <v>1999</v>
      </c>
      <c r="I18" s="2">
        <v>6</v>
      </c>
      <c r="J18" s="119"/>
      <c r="K18" s="122">
        <v>41400</v>
      </c>
      <c r="L18" s="2" t="s">
        <v>316</v>
      </c>
      <c r="M18" s="2" t="s">
        <v>317</v>
      </c>
      <c r="N18" s="2" t="s">
        <v>316</v>
      </c>
      <c r="O18" s="2" t="s">
        <v>317</v>
      </c>
      <c r="P18" s="107"/>
    </row>
    <row r="19" spans="1:16" ht="25.5">
      <c r="A19" s="2">
        <v>13</v>
      </c>
      <c r="B19" s="2" t="s">
        <v>248</v>
      </c>
      <c r="C19" s="2" t="s">
        <v>260</v>
      </c>
      <c r="D19" s="2">
        <v>39802</v>
      </c>
      <c r="E19" s="2" t="s">
        <v>261</v>
      </c>
      <c r="F19" s="2" t="s">
        <v>288</v>
      </c>
      <c r="G19" s="117">
        <v>6842</v>
      </c>
      <c r="H19" s="117">
        <v>1984</v>
      </c>
      <c r="I19" s="120">
        <v>2</v>
      </c>
      <c r="J19" s="119"/>
      <c r="K19" s="123"/>
      <c r="L19" s="2" t="s">
        <v>304</v>
      </c>
      <c r="M19" s="2" t="s">
        <v>305</v>
      </c>
      <c r="N19" s="109"/>
      <c r="O19" s="109"/>
      <c r="P19" s="107"/>
    </row>
    <row r="20" spans="1:16" ht="25.5">
      <c r="A20" s="2">
        <v>14</v>
      </c>
      <c r="B20" s="2" t="s">
        <v>262</v>
      </c>
      <c r="C20" s="2" t="s">
        <v>263</v>
      </c>
      <c r="D20" s="2" t="s">
        <v>264</v>
      </c>
      <c r="E20" s="2" t="s">
        <v>265</v>
      </c>
      <c r="F20" s="2" t="s">
        <v>288</v>
      </c>
      <c r="G20" s="117">
        <v>2495</v>
      </c>
      <c r="H20" s="117">
        <v>1993</v>
      </c>
      <c r="I20" s="117">
        <v>9</v>
      </c>
      <c r="J20" s="119"/>
      <c r="K20" s="123"/>
      <c r="L20" s="2" t="s">
        <v>318</v>
      </c>
      <c r="M20" s="2" t="s">
        <v>319</v>
      </c>
      <c r="N20" s="109"/>
      <c r="O20" s="109"/>
      <c r="P20" s="107"/>
    </row>
    <row r="21" spans="1:16" ht="25.5">
      <c r="A21" s="2">
        <v>15</v>
      </c>
      <c r="B21" s="2" t="s">
        <v>266</v>
      </c>
      <c r="C21" s="2" t="s">
        <v>267</v>
      </c>
      <c r="D21" s="2" t="s">
        <v>268</v>
      </c>
      <c r="E21" s="2" t="s">
        <v>269</v>
      </c>
      <c r="F21" s="2" t="s">
        <v>289</v>
      </c>
      <c r="G21" s="117">
        <v>1498</v>
      </c>
      <c r="H21" s="117">
        <v>1998</v>
      </c>
      <c r="I21" s="117">
        <v>5</v>
      </c>
      <c r="J21" s="119"/>
      <c r="K21" s="123"/>
      <c r="L21" s="2" t="s">
        <v>320</v>
      </c>
      <c r="M21" s="2" t="s">
        <v>321</v>
      </c>
      <c r="N21" s="109"/>
      <c r="O21" s="109"/>
      <c r="P21" s="107"/>
    </row>
    <row r="22" spans="1:16" ht="25.5">
      <c r="A22" s="2">
        <v>16</v>
      </c>
      <c r="B22" s="109" t="s">
        <v>270</v>
      </c>
      <c r="C22" s="116" t="s">
        <v>271</v>
      </c>
      <c r="D22" s="109" t="s">
        <v>272</v>
      </c>
      <c r="E22" s="109" t="s">
        <v>291</v>
      </c>
      <c r="F22" s="2" t="s">
        <v>289</v>
      </c>
      <c r="G22" s="109">
        <v>1461</v>
      </c>
      <c r="H22" s="109">
        <v>2007</v>
      </c>
      <c r="I22" s="109">
        <v>5</v>
      </c>
      <c r="J22" s="119"/>
      <c r="K22" s="122">
        <v>23000</v>
      </c>
      <c r="L22" s="2" t="s">
        <v>322</v>
      </c>
      <c r="M22" s="2" t="s">
        <v>323</v>
      </c>
      <c r="N22" s="2" t="s">
        <v>324</v>
      </c>
      <c r="O22" s="2" t="s">
        <v>325</v>
      </c>
      <c r="P22" s="107"/>
    </row>
    <row r="23" spans="1:16" ht="25.5">
      <c r="A23" s="2">
        <v>17</v>
      </c>
      <c r="B23" s="77" t="s">
        <v>273</v>
      </c>
      <c r="C23" s="77">
        <v>244</v>
      </c>
      <c r="D23" s="77">
        <v>10757</v>
      </c>
      <c r="E23" s="77" t="s">
        <v>274</v>
      </c>
      <c r="F23" s="77" t="s">
        <v>287</v>
      </c>
      <c r="G23" s="77">
        <v>2417</v>
      </c>
      <c r="H23" s="77">
        <v>1987</v>
      </c>
      <c r="I23" s="77">
        <v>6</v>
      </c>
      <c r="J23" s="121"/>
      <c r="K23" s="77"/>
      <c r="L23" s="2" t="s">
        <v>326</v>
      </c>
      <c r="M23" s="2" t="s">
        <v>327</v>
      </c>
      <c r="N23" s="109"/>
      <c r="O23" s="109"/>
      <c r="P23" s="107"/>
    </row>
    <row r="24" spans="1:16" ht="18.75" customHeight="1">
      <c r="A24" s="131" t="s">
        <v>159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12"/>
      <c r="L24" s="37"/>
      <c r="M24" s="37"/>
      <c r="N24" s="40"/>
      <c r="O24" s="40"/>
      <c r="P24" s="40"/>
    </row>
    <row r="25" spans="1:16" ht="25.5">
      <c r="A25" s="2">
        <v>1</v>
      </c>
      <c r="B25" s="2" t="s">
        <v>160</v>
      </c>
      <c r="C25" s="2" t="s">
        <v>161</v>
      </c>
      <c r="D25" s="2">
        <v>478925</v>
      </c>
      <c r="E25" s="2" t="s">
        <v>162</v>
      </c>
      <c r="F25" s="2" t="s">
        <v>217</v>
      </c>
      <c r="G25" s="77">
        <v>3120</v>
      </c>
      <c r="H25" s="77">
        <v>1983</v>
      </c>
      <c r="I25" s="39">
        <v>1</v>
      </c>
      <c r="J25" s="106">
        <v>10500</v>
      </c>
      <c r="K25" s="68"/>
      <c r="L25" s="2" t="s">
        <v>330</v>
      </c>
      <c r="M25" s="2" t="s">
        <v>331</v>
      </c>
      <c r="N25" s="107"/>
      <c r="O25" s="107"/>
      <c r="P25" s="107"/>
    </row>
    <row r="26" spans="1:16" ht="25.5">
      <c r="A26" s="2">
        <v>2</v>
      </c>
      <c r="B26" s="2" t="s">
        <v>160</v>
      </c>
      <c r="C26" s="2" t="s">
        <v>163</v>
      </c>
      <c r="D26" s="108" t="s">
        <v>205</v>
      </c>
      <c r="E26" s="2" t="s">
        <v>164</v>
      </c>
      <c r="F26" s="2" t="s">
        <v>217</v>
      </c>
      <c r="G26" s="77">
        <v>4562</v>
      </c>
      <c r="H26" s="77">
        <v>1993</v>
      </c>
      <c r="I26" s="39">
        <v>1</v>
      </c>
      <c r="J26" s="106">
        <v>20000</v>
      </c>
      <c r="K26" s="68"/>
      <c r="L26" s="2" t="s">
        <v>330</v>
      </c>
      <c r="M26" s="2" t="s">
        <v>331</v>
      </c>
      <c r="N26" s="107"/>
      <c r="O26" s="107"/>
      <c r="P26" s="107"/>
    </row>
    <row r="27" spans="1:16" ht="25.5">
      <c r="A27" s="2">
        <v>3</v>
      </c>
      <c r="B27" s="2" t="s">
        <v>165</v>
      </c>
      <c r="C27" s="2" t="s">
        <v>166</v>
      </c>
      <c r="D27" s="2"/>
      <c r="E27" s="2" t="s">
        <v>167</v>
      </c>
      <c r="F27" s="2" t="s">
        <v>216</v>
      </c>
      <c r="G27" s="77"/>
      <c r="H27" s="77">
        <v>2006</v>
      </c>
      <c r="I27" s="39"/>
      <c r="J27" s="106"/>
      <c r="K27" s="68"/>
      <c r="L27" s="2" t="s">
        <v>332</v>
      </c>
      <c r="M27" s="2" t="s">
        <v>333</v>
      </c>
      <c r="N27" s="107"/>
      <c r="O27" s="107"/>
      <c r="P27" s="107"/>
    </row>
    <row r="28" spans="1:16" ht="25.5">
      <c r="A28" s="2">
        <v>4</v>
      </c>
      <c r="B28" s="2" t="s">
        <v>168</v>
      </c>
      <c r="C28" s="2"/>
      <c r="D28" s="2">
        <v>19205</v>
      </c>
      <c r="E28" s="2" t="s">
        <v>169</v>
      </c>
      <c r="F28" s="2" t="s">
        <v>212</v>
      </c>
      <c r="G28" s="77"/>
      <c r="H28" s="77">
        <v>1990</v>
      </c>
      <c r="I28" s="39"/>
      <c r="J28" s="106">
        <v>4500</v>
      </c>
      <c r="K28" s="68"/>
      <c r="L28" s="2" t="s">
        <v>330</v>
      </c>
      <c r="M28" s="2" t="s">
        <v>331</v>
      </c>
      <c r="N28" s="107"/>
      <c r="O28" s="107"/>
      <c r="P28" s="107"/>
    </row>
    <row r="29" spans="1:16" ht="25.5">
      <c r="A29" s="2">
        <v>5</v>
      </c>
      <c r="B29" s="2" t="s">
        <v>168</v>
      </c>
      <c r="C29" s="2" t="s">
        <v>170</v>
      </c>
      <c r="D29" s="2">
        <v>1037</v>
      </c>
      <c r="E29" s="2" t="s">
        <v>171</v>
      </c>
      <c r="F29" s="2" t="s">
        <v>215</v>
      </c>
      <c r="G29" s="77"/>
      <c r="H29" s="77">
        <v>1993</v>
      </c>
      <c r="I29" s="39"/>
      <c r="J29" s="106" t="s">
        <v>204</v>
      </c>
      <c r="K29" s="68"/>
      <c r="L29" s="2" t="s">
        <v>330</v>
      </c>
      <c r="M29" s="2" t="s">
        <v>331</v>
      </c>
      <c r="N29" s="107"/>
      <c r="O29" s="107"/>
      <c r="P29" s="107"/>
    </row>
    <row r="30" spans="1:16" ht="25.5">
      <c r="A30" s="2">
        <v>6</v>
      </c>
      <c r="B30" s="2" t="s">
        <v>168</v>
      </c>
      <c r="C30" s="2" t="s">
        <v>172</v>
      </c>
      <c r="D30" s="2"/>
      <c r="E30" s="2" t="s">
        <v>173</v>
      </c>
      <c r="F30" s="2" t="s">
        <v>213</v>
      </c>
      <c r="G30" s="77"/>
      <c r="H30" s="77">
        <v>1979</v>
      </c>
      <c r="I30" s="39"/>
      <c r="J30" s="106">
        <v>3000</v>
      </c>
      <c r="K30" s="68"/>
      <c r="L30" s="2" t="s">
        <v>334</v>
      </c>
      <c r="M30" s="2" t="s">
        <v>335</v>
      </c>
      <c r="N30" s="107"/>
      <c r="O30" s="107"/>
      <c r="P30" s="107"/>
    </row>
    <row r="31" spans="1:16" ht="25.5">
      <c r="A31" s="2">
        <v>7</v>
      </c>
      <c r="B31" s="2" t="s">
        <v>174</v>
      </c>
      <c r="C31" s="2" t="s">
        <v>175</v>
      </c>
      <c r="D31" s="2" t="s">
        <v>176</v>
      </c>
      <c r="E31" s="2" t="s">
        <v>177</v>
      </c>
      <c r="F31" s="2" t="s">
        <v>214</v>
      </c>
      <c r="G31" s="77">
        <v>9000</v>
      </c>
      <c r="H31" s="77">
        <v>1998</v>
      </c>
      <c r="I31" s="39"/>
      <c r="J31" s="106"/>
      <c r="K31" s="68"/>
      <c r="L31" s="2" t="s">
        <v>330</v>
      </c>
      <c r="M31" s="2" t="s">
        <v>331</v>
      </c>
      <c r="N31" s="107"/>
      <c r="O31" s="107"/>
      <c r="P31" s="107"/>
    </row>
    <row r="32" spans="1:16" ht="25.5">
      <c r="A32" s="2">
        <v>8</v>
      </c>
      <c r="B32" s="2" t="s">
        <v>168</v>
      </c>
      <c r="C32" s="2" t="s">
        <v>178</v>
      </c>
      <c r="D32" s="2"/>
      <c r="E32" s="2" t="s">
        <v>179</v>
      </c>
      <c r="F32" s="2" t="s">
        <v>212</v>
      </c>
      <c r="G32" s="77"/>
      <c r="H32" s="77">
        <v>1989</v>
      </c>
      <c r="I32" s="39"/>
      <c r="J32" s="106">
        <v>4000</v>
      </c>
      <c r="K32" s="68"/>
      <c r="L32" s="2" t="s">
        <v>330</v>
      </c>
      <c r="M32" s="2" t="s">
        <v>331</v>
      </c>
      <c r="N32" s="107"/>
      <c r="O32" s="107"/>
      <c r="P32" s="107"/>
    </row>
    <row r="33" spans="1:16" ht="25.5">
      <c r="A33" s="2">
        <v>9</v>
      </c>
      <c r="B33" s="2" t="s">
        <v>180</v>
      </c>
      <c r="C33" s="2" t="s">
        <v>181</v>
      </c>
      <c r="D33" s="2" t="s">
        <v>182</v>
      </c>
      <c r="E33" s="2" t="s">
        <v>206</v>
      </c>
      <c r="F33" s="2" t="s">
        <v>183</v>
      </c>
      <c r="G33" s="77"/>
      <c r="H33" s="77">
        <v>2009</v>
      </c>
      <c r="I33" s="39"/>
      <c r="J33" s="106">
        <v>7000</v>
      </c>
      <c r="K33" s="68"/>
      <c r="L33" s="2" t="s">
        <v>336</v>
      </c>
      <c r="M33" s="2" t="s">
        <v>337</v>
      </c>
      <c r="N33" s="107"/>
      <c r="O33" s="107"/>
      <c r="P33" s="107"/>
    </row>
    <row r="34" spans="1:16" ht="25.5">
      <c r="A34" s="2">
        <v>10</v>
      </c>
      <c r="B34" s="2" t="s">
        <v>184</v>
      </c>
      <c r="C34" s="2" t="s">
        <v>185</v>
      </c>
      <c r="D34" s="2" t="s">
        <v>186</v>
      </c>
      <c r="E34" s="2" t="s">
        <v>187</v>
      </c>
      <c r="F34" s="2" t="s">
        <v>199</v>
      </c>
      <c r="G34" s="77">
        <v>1868</v>
      </c>
      <c r="H34" s="77">
        <v>2001</v>
      </c>
      <c r="I34" s="39">
        <v>2</v>
      </c>
      <c r="J34" s="106">
        <v>627</v>
      </c>
      <c r="K34" s="68"/>
      <c r="L34" s="2" t="s">
        <v>338</v>
      </c>
      <c r="M34" s="2" t="s">
        <v>339</v>
      </c>
      <c r="N34" s="107"/>
      <c r="O34" s="107"/>
      <c r="P34" s="107"/>
    </row>
    <row r="35" spans="1:16" ht="25.5">
      <c r="A35" s="2">
        <v>11</v>
      </c>
      <c r="B35" s="2" t="s">
        <v>188</v>
      </c>
      <c r="C35" s="2" t="s">
        <v>189</v>
      </c>
      <c r="D35" s="2" t="s">
        <v>190</v>
      </c>
      <c r="E35" s="2" t="s">
        <v>207</v>
      </c>
      <c r="F35" s="2" t="s">
        <v>191</v>
      </c>
      <c r="G35" s="77">
        <v>4750</v>
      </c>
      <c r="H35" s="77">
        <v>2008</v>
      </c>
      <c r="I35" s="39">
        <v>1</v>
      </c>
      <c r="J35" s="106"/>
      <c r="K35" s="68"/>
      <c r="L35" s="2" t="s">
        <v>340</v>
      </c>
      <c r="M35" s="2" t="s">
        <v>341</v>
      </c>
      <c r="N35" s="107"/>
      <c r="O35" s="107"/>
      <c r="P35" s="107"/>
    </row>
    <row r="36" spans="1:16" ht="25.5">
      <c r="A36" s="2">
        <v>12</v>
      </c>
      <c r="B36" s="2" t="s">
        <v>192</v>
      </c>
      <c r="C36" s="2" t="s">
        <v>193</v>
      </c>
      <c r="D36" s="2" t="s">
        <v>194</v>
      </c>
      <c r="E36" s="2" t="s">
        <v>208</v>
      </c>
      <c r="F36" s="2" t="s">
        <v>195</v>
      </c>
      <c r="G36" s="77"/>
      <c r="H36" s="77">
        <v>2009</v>
      </c>
      <c r="I36" s="39"/>
      <c r="J36" s="106"/>
      <c r="K36" s="68"/>
      <c r="L36" s="2" t="s">
        <v>340</v>
      </c>
      <c r="M36" s="2" t="s">
        <v>341</v>
      </c>
      <c r="N36" s="107"/>
      <c r="O36" s="107"/>
      <c r="P36" s="107"/>
    </row>
    <row r="37" spans="1:16" ht="25.5">
      <c r="A37" s="2">
        <v>13</v>
      </c>
      <c r="B37" s="2" t="s">
        <v>196</v>
      </c>
      <c r="C37" s="2" t="s">
        <v>197</v>
      </c>
      <c r="D37" s="2" t="s">
        <v>198</v>
      </c>
      <c r="E37" s="2" t="s">
        <v>209</v>
      </c>
      <c r="F37" s="2" t="s">
        <v>199</v>
      </c>
      <c r="G37" s="77">
        <v>2370</v>
      </c>
      <c r="H37" s="77">
        <v>1994</v>
      </c>
      <c r="I37" s="39">
        <v>6</v>
      </c>
      <c r="J37" s="106">
        <v>898</v>
      </c>
      <c r="K37" s="68"/>
      <c r="L37" s="2" t="s">
        <v>342</v>
      </c>
      <c r="M37" s="2" t="s">
        <v>343</v>
      </c>
      <c r="N37" s="107"/>
      <c r="O37" s="107"/>
      <c r="P37" s="107"/>
    </row>
    <row r="38" spans="1:16" ht="25.5">
      <c r="A38" s="2">
        <v>14</v>
      </c>
      <c r="B38" s="2" t="s">
        <v>200</v>
      </c>
      <c r="C38" s="2" t="s">
        <v>201</v>
      </c>
      <c r="D38" s="2" t="s">
        <v>202</v>
      </c>
      <c r="E38" s="2" t="s">
        <v>210</v>
      </c>
      <c r="F38" s="2" t="s">
        <v>212</v>
      </c>
      <c r="G38" s="77"/>
      <c r="H38" s="77">
        <v>2008</v>
      </c>
      <c r="I38" s="39"/>
      <c r="J38" s="106">
        <v>8000</v>
      </c>
      <c r="K38" s="68"/>
      <c r="L38" s="2" t="s">
        <v>328</v>
      </c>
      <c r="M38" s="2" t="s">
        <v>329</v>
      </c>
      <c r="N38" s="107"/>
      <c r="O38" s="107"/>
      <c r="P38" s="107"/>
    </row>
    <row r="39" spans="1:16" ht="25.5">
      <c r="A39" s="2">
        <v>15</v>
      </c>
      <c r="B39" s="2" t="s">
        <v>200</v>
      </c>
      <c r="C39" s="2" t="s">
        <v>201</v>
      </c>
      <c r="D39" s="2" t="s">
        <v>203</v>
      </c>
      <c r="E39" s="2" t="s">
        <v>211</v>
      </c>
      <c r="F39" s="2" t="s">
        <v>212</v>
      </c>
      <c r="G39" s="77"/>
      <c r="H39" s="77">
        <v>2008</v>
      </c>
      <c r="I39" s="39"/>
      <c r="J39" s="106">
        <v>8000</v>
      </c>
      <c r="K39" s="68"/>
      <c r="L39" s="2" t="s">
        <v>328</v>
      </c>
      <c r="M39" s="2" t="s">
        <v>329</v>
      </c>
      <c r="N39" s="107"/>
      <c r="O39" s="107"/>
      <c r="P39" s="107"/>
    </row>
  </sheetData>
  <sheetProtection/>
  <mergeCells count="17">
    <mergeCell ref="N3:O4"/>
    <mergeCell ref="P3:P5"/>
    <mergeCell ref="K3:K5"/>
    <mergeCell ref="E3:E5"/>
    <mergeCell ref="J3:J5"/>
    <mergeCell ref="C3:C5"/>
    <mergeCell ref="L3:M4"/>
    <mergeCell ref="A2:H2"/>
    <mergeCell ref="G3:G5"/>
    <mergeCell ref="I3:I5"/>
    <mergeCell ref="D3:D5"/>
    <mergeCell ref="A24:J24"/>
    <mergeCell ref="F3:F5"/>
    <mergeCell ref="A6:J6"/>
    <mergeCell ref="H3:H5"/>
    <mergeCell ref="A3:A5"/>
    <mergeCell ref="B3:B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B20" sqref="B20"/>
    </sheetView>
  </sheetViews>
  <sheetFormatPr defaultColWidth="9.140625" defaultRowHeight="12.75"/>
  <cols>
    <col min="1" max="1" width="17.140625" style="34" customWidth="1"/>
    <col min="2" max="2" width="20.28125" style="87" customWidth="1"/>
    <col min="3" max="3" width="55.421875" style="38" customWidth="1"/>
    <col min="4" max="16384" width="9.140625" style="34" customWidth="1"/>
  </cols>
  <sheetData>
    <row r="1" spans="1:3" ht="12.75">
      <c r="A1" s="33" t="s">
        <v>293</v>
      </c>
      <c r="B1" s="84"/>
      <c r="C1" s="41"/>
    </row>
    <row r="3" spans="1:3" ht="12.75">
      <c r="A3" s="162" t="s">
        <v>1</v>
      </c>
      <c r="B3" s="163"/>
      <c r="C3" s="164"/>
    </row>
    <row r="4" spans="1:3" ht="25.5">
      <c r="A4" s="75" t="s">
        <v>2</v>
      </c>
      <c r="B4" s="85" t="s">
        <v>3</v>
      </c>
      <c r="C4" s="75" t="s">
        <v>296</v>
      </c>
    </row>
    <row r="5" spans="1:3" s="76" customFormat="1" ht="12.75">
      <c r="A5" s="165">
        <v>2010</v>
      </c>
      <c r="B5" s="165"/>
      <c r="C5" s="165"/>
    </row>
    <row r="6" spans="1:3" s="76" customFormat="1" ht="12.75">
      <c r="A6" s="77">
        <v>2</v>
      </c>
      <c r="B6" s="86">
        <v>6778</v>
      </c>
      <c r="C6" s="78" t="s">
        <v>107</v>
      </c>
    </row>
    <row r="7" spans="1:3" s="76" customFormat="1" ht="12.75">
      <c r="A7" s="77">
        <v>1</v>
      </c>
      <c r="B7" s="86">
        <v>364</v>
      </c>
      <c r="C7" s="78" t="s">
        <v>108</v>
      </c>
    </row>
    <row r="8" spans="1:3" s="76" customFormat="1" ht="12.75">
      <c r="A8" s="165">
        <v>2011</v>
      </c>
      <c r="B8" s="165"/>
      <c r="C8" s="165"/>
    </row>
    <row r="9" spans="1:3" s="76" customFormat="1" ht="12.75">
      <c r="A9" s="77">
        <v>1</v>
      </c>
      <c r="B9" s="86">
        <v>685</v>
      </c>
      <c r="C9" s="78" t="s">
        <v>105</v>
      </c>
    </row>
    <row r="10" spans="1:3" s="76" customFormat="1" ht="12.75">
      <c r="A10" s="77">
        <v>1</v>
      </c>
      <c r="B10" s="86">
        <v>704</v>
      </c>
      <c r="C10" s="78" t="s">
        <v>106</v>
      </c>
    </row>
    <row r="11" spans="1:3" s="76" customFormat="1" ht="12.75">
      <c r="A11" s="77">
        <v>1</v>
      </c>
      <c r="B11" s="86">
        <v>149</v>
      </c>
      <c r="C11" s="78" t="s">
        <v>107</v>
      </c>
    </row>
    <row r="12" spans="1:3" s="76" customFormat="1" ht="12.75">
      <c r="A12" s="77">
        <v>3</v>
      </c>
      <c r="B12" s="86">
        <v>341</v>
      </c>
      <c r="C12" s="78" t="s">
        <v>108</v>
      </c>
    </row>
    <row r="13" spans="1:3" s="76" customFormat="1" ht="12.75">
      <c r="A13" s="77">
        <v>1</v>
      </c>
      <c r="B13" s="86">
        <v>11717</v>
      </c>
      <c r="C13" s="78" t="s">
        <v>297</v>
      </c>
    </row>
    <row r="14" spans="1:7" s="81" customFormat="1" ht="12.75">
      <c r="A14" s="77">
        <v>2</v>
      </c>
      <c r="B14" s="86">
        <v>364</v>
      </c>
      <c r="C14" s="79" t="s">
        <v>108</v>
      </c>
      <c r="D14" s="80"/>
      <c r="E14" s="80"/>
      <c r="F14" s="80"/>
      <c r="G14" s="80"/>
    </row>
    <row r="15" spans="1:3" s="76" customFormat="1" ht="12.75">
      <c r="A15" s="165">
        <v>2012</v>
      </c>
      <c r="B15" s="165"/>
      <c r="C15" s="165"/>
    </row>
    <row r="16" spans="1:3" s="76" customFormat="1" ht="12.75">
      <c r="A16" s="77">
        <v>1</v>
      </c>
      <c r="B16" s="86">
        <v>2980</v>
      </c>
      <c r="C16" s="78" t="s">
        <v>106</v>
      </c>
    </row>
    <row r="17" spans="1:3" s="76" customFormat="1" ht="12.75">
      <c r="A17" s="77">
        <v>13</v>
      </c>
      <c r="B17" s="86">
        <v>17700</v>
      </c>
      <c r="C17" s="78" t="s">
        <v>109</v>
      </c>
    </row>
    <row r="18" spans="1:7" s="81" customFormat="1" ht="12.75">
      <c r="A18" s="77">
        <v>5</v>
      </c>
      <c r="B18" s="86">
        <v>1096</v>
      </c>
      <c r="C18" s="79" t="s">
        <v>108</v>
      </c>
      <c r="D18" s="80"/>
      <c r="E18" s="80"/>
      <c r="F18" s="80"/>
      <c r="G18" s="80"/>
    </row>
    <row r="19" spans="1:3" s="76" customFormat="1" ht="12.75">
      <c r="A19" s="83" t="s">
        <v>0</v>
      </c>
      <c r="B19" s="88">
        <f>SUM(B6+B7+B9+B10+B11+B12+B13+B14+B16+B17+B18)</f>
        <v>42878</v>
      </c>
      <c r="C19" s="55"/>
    </row>
    <row r="21" ht="12.75">
      <c r="A21" s="82" t="s">
        <v>295</v>
      </c>
    </row>
  </sheetData>
  <sheetProtection/>
  <mergeCells count="4">
    <mergeCell ref="A3:C3"/>
    <mergeCell ref="A5:C5"/>
    <mergeCell ref="A8:C8"/>
    <mergeCell ref="A15:C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5.8515625" style="36" customWidth="1"/>
    <col min="2" max="2" width="42.421875" style="0" customWidth="1"/>
    <col min="3" max="4" width="20.140625" style="66" customWidth="1"/>
  </cols>
  <sheetData>
    <row r="1" spans="2:4" ht="16.5">
      <c r="B1" s="9" t="s">
        <v>294</v>
      </c>
      <c r="D1" s="67"/>
    </row>
    <row r="2" ht="16.5">
      <c r="B2" s="9"/>
    </row>
    <row r="3" spans="2:4" ht="12.75" customHeight="1">
      <c r="B3" s="166" t="s">
        <v>59</v>
      </c>
      <c r="C3" s="166"/>
      <c r="D3" s="166"/>
    </row>
    <row r="4" spans="1:4" ht="25.5">
      <c r="A4" s="10" t="s">
        <v>17</v>
      </c>
      <c r="B4" s="10" t="s">
        <v>14</v>
      </c>
      <c r="C4" s="68" t="s">
        <v>27</v>
      </c>
      <c r="D4" s="68" t="s">
        <v>13</v>
      </c>
    </row>
    <row r="5" spans="1:4" s="7" customFormat="1" ht="26.25" customHeight="1">
      <c r="A5" s="62">
        <v>1</v>
      </c>
      <c r="B5" s="64" t="s">
        <v>65</v>
      </c>
      <c r="C5" s="69">
        <f>554242.08+1241+2989+6768.56+103257.55+7308.16</f>
        <v>675806.3500000001</v>
      </c>
      <c r="D5" s="69" t="s">
        <v>114</v>
      </c>
    </row>
    <row r="6" spans="1:4" s="7" customFormat="1" ht="26.25" customHeight="1">
      <c r="A6" s="62">
        <v>2</v>
      </c>
      <c r="B6" s="64" t="s">
        <v>67</v>
      </c>
      <c r="C6" s="69">
        <f>35097.08+6494.4+8099.99+300+18382.1</f>
        <v>68373.57</v>
      </c>
      <c r="D6" s="69">
        <v>0</v>
      </c>
    </row>
    <row r="7" spans="1:4" s="7" customFormat="1" ht="26.25" customHeight="1">
      <c r="A7" s="65">
        <v>3</v>
      </c>
      <c r="B7" s="64" t="s">
        <v>69</v>
      </c>
      <c r="C7" s="69">
        <v>96625.73</v>
      </c>
      <c r="D7" s="69">
        <v>96625.73</v>
      </c>
    </row>
    <row r="8" spans="1:4" s="7" customFormat="1" ht="26.25" customHeight="1">
      <c r="A8" s="62">
        <v>4</v>
      </c>
      <c r="B8" s="64" t="s">
        <v>70</v>
      </c>
      <c r="C8" s="69">
        <f>34427.12+3585.22</f>
        <v>38012.340000000004</v>
      </c>
      <c r="D8" s="69">
        <v>0</v>
      </c>
    </row>
    <row r="9" spans="1:4" s="7" customFormat="1" ht="26.25" customHeight="1">
      <c r="A9" s="62">
        <v>5</v>
      </c>
      <c r="B9" s="64" t="s">
        <v>72</v>
      </c>
      <c r="C9" s="70">
        <f>382474.82+59416.74+36592.5</f>
        <v>478484.06</v>
      </c>
      <c r="D9" s="71">
        <v>61561.95</v>
      </c>
    </row>
    <row r="10" spans="1:4" s="7" customFormat="1" ht="26.25" customHeight="1">
      <c r="A10" s="62">
        <v>6</v>
      </c>
      <c r="B10" s="64" t="s">
        <v>74</v>
      </c>
      <c r="C10" s="70">
        <f>265715.47+6424.4+21200.6</f>
        <v>293340.47</v>
      </c>
      <c r="D10" s="71">
        <v>48448.08</v>
      </c>
    </row>
    <row r="11" spans="1:4" s="7" customFormat="1" ht="26.25" customHeight="1">
      <c r="A11" s="65">
        <v>7</v>
      </c>
      <c r="B11" s="64" t="s">
        <v>76</v>
      </c>
      <c r="C11" s="102">
        <f>16929.05+14881.96+4075</f>
        <v>35886.009999999995</v>
      </c>
      <c r="D11" s="102">
        <v>16929.05</v>
      </c>
    </row>
    <row r="12" spans="1:4" ht="26.25" customHeight="1">
      <c r="A12" s="62">
        <v>8</v>
      </c>
      <c r="B12" s="64" t="s">
        <v>78</v>
      </c>
      <c r="C12" s="69">
        <f>1599+2199+18433.8+4971</f>
        <v>27202.8</v>
      </c>
      <c r="D12" s="69">
        <v>0</v>
      </c>
    </row>
    <row r="13" spans="1:4" s="7" customFormat="1" ht="26.25" customHeight="1">
      <c r="A13" s="65">
        <v>9</v>
      </c>
      <c r="B13" s="64" t="s">
        <v>80</v>
      </c>
      <c r="C13" s="72">
        <v>0</v>
      </c>
      <c r="D13" s="69">
        <v>0</v>
      </c>
    </row>
    <row r="14" spans="1:4" ht="18" customHeight="1">
      <c r="A14" s="35"/>
      <c r="B14" s="15" t="s">
        <v>15</v>
      </c>
      <c r="C14" s="73">
        <f>SUM(C5:C13)</f>
        <v>1713731.33</v>
      </c>
      <c r="D14" s="73"/>
    </row>
    <row r="15" spans="2:4" ht="12.75">
      <c r="B15" s="7"/>
      <c r="C15" s="74"/>
      <c r="D15" s="74"/>
    </row>
    <row r="16" spans="2:4" ht="12.75">
      <c r="B16" s="7"/>
      <c r="C16" s="74"/>
      <c r="D16" s="74"/>
    </row>
    <row r="17" spans="2:4" ht="12.75">
      <c r="B17" s="7"/>
      <c r="C17" s="74"/>
      <c r="D17" s="74"/>
    </row>
    <row r="18" spans="2:4" ht="12.75">
      <c r="B18" s="7"/>
      <c r="C18" s="74"/>
      <c r="D18" s="74"/>
    </row>
    <row r="19" spans="2:4" ht="12.75">
      <c r="B19" s="7"/>
      <c r="C19" s="74"/>
      <c r="D19" s="74"/>
    </row>
    <row r="20" spans="2:4" ht="12.75">
      <c r="B20" s="7"/>
      <c r="C20" s="74"/>
      <c r="D20" s="74"/>
    </row>
    <row r="21" spans="2:4" ht="12.75">
      <c r="B21" s="7"/>
      <c r="C21" s="74"/>
      <c r="D21" s="74"/>
    </row>
    <row r="22" spans="2:4" ht="12.75">
      <c r="B22" s="7"/>
      <c r="C22" s="74"/>
      <c r="D22" s="74"/>
    </row>
    <row r="23" spans="2:4" ht="12.75">
      <c r="B23" s="7"/>
      <c r="C23" s="74"/>
      <c r="D23" s="74"/>
    </row>
    <row r="24" spans="2:4" ht="12.75">
      <c r="B24" s="7"/>
      <c r="C24" s="74"/>
      <c r="D24" s="7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90" zoomScaleSheetLayoutView="90" zoomScalePageLayoutView="0" workbookViewId="0" topLeftCell="A1">
      <selection activeCell="E29" sqref="E29"/>
    </sheetView>
  </sheetViews>
  <sheetFormatPr defaultColWidth="9.140625" defaultRowHeight="12.75"/>
  <cols>
    <col min="1" max="1" width="4.140625" style="36" customWidth="1"/>
    <col min="2" max="2" width="53.28125" style="0" customWidth="1"/>
    <col min="3" max="3" width="37.57421875" style="0" customWidth="1"/>
  </cols>
  <sheetData>
    <row r="1" spans="2:3" ht="15" customHeight="1">
      <c r="B1" s="18" t="s">
        <v>28</v>
      </c>
      <c r="C1" s="42"/>
    </row>
    <row r="2" ht="12.75">
      <c r="B2" s="18"/>
    </row>
    <row r="3" spans="1:4" ht="69" customHeight="1">
      <c r="A3" s="167" t="s">
        <v>104</v>
      </c>
      <c r="B3" s="167"/>
      <c r="C3" s="167"/>
      <c r="D3" s="44"/>
    </row>
    <row r="4" spans="1:4" ht="9" customHeight="1">
      <c r="A4" s="43"/>
      <c r="B4" s="43"/>
      <c r="C4" s="43"/>
      <c r="D4" s="44"/>
    </row>
    <row r="6" spans="1:3" ht="30.75" customHeight="1">
      <c r="A6" s="45" t="s">
        <v>17</v>
      </c>
      <c r="B6" s="45" t="s">
        <v>25</v>
      </c>
      <c r="C6" s="46" t="s">
        <v>26</v>
      </c>
    </row>
    <row r="7" spans="1:3" ht="17.25" customHeight="1">
      <c r="A7" s="168" t="s">
        <v>146</v>
      </c>
      <c r="B7" s="168"/>
      <c r="C7" s="168"/>
    </row>
    <row r="8" spans="1:3" ht="25.5">
      <c r="A8" s="103">
        <v>1</v>
      </c>
      <c r="B8" s="104" t="s">
        <v>147</v>
      </c>
      <c r="C8" s="104" t="s">
        <v>148</v>
      </c>
    </row>
    <row r="9" spans="1:3" ht="17.25" customHeight="1">
      <c r="A9" s="169" t="s">
        <v>221</v>
      </c>
      <c r="B9" s="170"/>
      <c r="C9" s="171"/>
    </row>
    <row r="10" spans="1:3" ht="18" customHeight="1">
      <c r="A10" s="103">
        <v>1</v>
      </c>
      <c r="B10" s="104" t="s">
        <v>85</v>
      </c>
      <c r="C10" s="104"/>
    </row>
    <row r="11" spans="1:3" ht="17.25" customHeight="1">
      <c r="A11" s="169" t="s">
        <v>222</v>
      </c>
      <c r="B11" s="170"/>
      <c r="C11" s="171"/>
    </row>
    <row r="12" spans="1:3" ht="21.75" customHeight="1">
      <c r="A12" s="103">
        <v>1</v>
      </c>
      <c r="B12" s="104" t="s">
        <v>91</v>
      </c>
      <c r="C12" s="104"/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2013-03-11T08:14:14Z</cp:lastPrinted>
  <dcterms:created xsi:type="dcterms:W3CDTF">2004-04-21T13:58:08Z</dcterms:created>
  <dcterms:modified xsi:type="dcterms:W3CDTF">2013-03-11T14:08:35Z</dcterms:modified>
  <cp:category/>
  <cp:version/>
  <cp:contentType/>
  <cp:contentStatus/>
</cp:coreProperties>
</file>